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S:\PTS\CRA\RDA Successor Agency\RPTTF\Fiscal Year 2018-19\2019-06-03 Distribution\Report Filed with DOF\"/>
    </mc:Choice>
  </mc:AlternateContent>
  <xr:revisionPtr revIDLastSave="0" documentId="13_ncr:1_{75B46E18-04A5-41BD-A8E0-519480BD0C56}" xr6:coauthVersionLast="43" xr6:coauthVersionMax="43" xr10:uidLastSave="{00000000-0000-0000-0000-000000000000}"/>
  <bookViews>
    <workbookView xWindow="28680" yWindow="-120" windowWidth="29040" windowHeight="15840" xr2:uid="{6DF4F3FC-AFDA-45A7-9744-421F5616B9AD}"/>
  </bookViews>
  <sheets>
    <sheet name="ROPS Rpt Form" sheetId="1" r:id="rId1"/>
  </sheets>
  <externalReferences>
    <externalReference r:id="rId2"/>
    <externalReference r:id="rId3"/>
  </externalReferences>
  <definedNames>
    <definedName name="\b">#N/A</definedName>
    <definedName name="\c" localSheetId="0">#REF!</definedName>
    <definedName name="\c">#REF!</definedName>
    <definedName name="\d" localSheetId="0">#REF!</definedName>
    <definedName name="\d">#REF!</definedName>
    <definedName name="\e" localSheetId="0">#REF!</definedName>
    <definedName name="\e">#REF!</definedName>
    <definedName name="\g" localSheetId="0">#REF!</definedName>
    <definedName name="\g">#REF!</definedName>
    <definedName name="\n" localSheetId="0">#REF!</definedName>
    <definedName name="\n">#REF!</definedName>
    <definedName name="\p" localSheetId="0">#REF!</definedName>
    <definedName name="\p">#REF!</definedName>
    <definedName name="\r">#N/A</definedName>
    <definedName name="\t" localSheetId="0">#REF!</definedName>
    <definedName name="\t">#REF!</definedName>
    <definedName name="\z" localSheetId="0">#REF!</definedName>
    <definedName name="\z">#REF!</definedName>
    <definedName name="_1" localSheetId="0">#REF!</definedName>
    <definedName name="_1">#REF!</definedName>
    <definedName name="_2" localSheetId="0">#REF!</definedName>
    <definedName name="_2">#REF!</definedName>
    <definedName name="_3" localSheetId="0">#REF!</definedName>
    <definedName name="_3">#REF!</definedName>
    <definedName name="_4" localSheetId="0">#REF!</definedName>
    <definedName name="_4">#REF!</definedName>
    <definedName name="_5" localSheetId="0">#REF!</definedName>
    <definedName name="_5">#REF!</definedName>
    <definedName name="_6" localSheetId="0">#REF!</definedName>
    <definedName name="_6">#REF!</definedName>
    <definedName name="_7" localSheetId="0">#REF!</definedName>
    <definedName name="_7">#REF!</definedName>
    <definedName name="_B">#N/A</definedName>
    <definedName name="_Fill" localSheetId="0" hidden="1">#REF!</definedName>
    <definedName name="_Fill" hidden="1">#REF!</definedName>
    <definedName name="_Key1" localSheetId="0" hidden="1">#REF!</definedName>
    <definedName name="_Key1" hidden="1">#REF!</definedName>
    <definedName name="_Order1" hidden="1">255</definedName>
    <definedName name="_PMT8">#N/A</definedName>
    <definedName name="_Sort" localSheetId="0" hidden="1">#REF!</definedName>
    <definedName name="_Sort" hidden="1">#REF!</definedName>
    <definedName name="ADDE">#N/A</definedName>
    <definedName name="ADJINC">#N/A</definedName>
    <definedName name="CASHBAL">#N/A</definedName>
    <definedName name="CHVHACT" localSheetId="0">#REF!</definedName>
    <definedName name="CHVHACT">#REF!</definedName>
    <definedName name="CTR">#N/A</definedName>
    <definedName name="D" localSheetId="0">#REF!</definedName>
    <definedName name="D">#REF!</definedName>
    <definedName name="DD" localSheetId="0">#REF!</definedName>
    <definedName name="DD">#REF!</definedName>
    <definedName name="DEBTCAP">#N/A</definedName>
    <definedName name="DI" localSheetId="0">#REF!</definedName>
    <definedName name="DI">#REF!</definedName>
    <definedName name="DIEGUITOCT" localSheetId="0">#REF!</definedName>
    <definedName name="DIEGUITOCT">#REF!</definedName>
    <definedName name="DOWN" localSheetId="0">#REF!</definedName>
    <definedName name="DOWN">#REF!</definedName>
    <definedName name="DOWN_" localSheetId="0">#REF!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 localSheetId="0">#REF!</definedName>
    <definedName name="JULIANCT">#REF!</definedName>
    <definedName name="LAB">#N/A</definedName>
    <definedName name="MAIN" localSheetId="0">#REF!</definedName>
    <definedName name="MAIN">#REF!</definedName>
    <definedName name="MENU1" localSheetId="0">#REF!</definedName>
    <definedName name="MENU1">#REF!</definedName>
    <definedName name="MENU2" localSheetId="0">#REF!</definedName>
    <definedName name="MENU2">#REF!</definedName>
    <definedName name="MENU3" localSheetId="0">#REF!</definedName>
    <definedName name="MENU3">#REF!</definedName>
    <definedName name="PAGES" localSheetId="0">#REF!</definedName>
    <definedName name="PAGES">#REF!</definedName>
    <definedName name="PAYMENT">#N/A</definedName>
    <definedName name="_xlnm.Print_Area" localSheetId="0">'ROPS Rpt Form'!$A$1:$T$65</definedName>
    <definedName name="_xlnm.Print_Area">#REF!</definedName>
    <definedName name="Print_Area_MI" localSheetId="0">#REF!</definedName>
    <definedName name="Print_Area_MI">#REF!</definedName>
    <definedName name="_xlnm.Print_Titles" localSheetId="0">'ROPS Rpt Form'!$A:$B,'ROPS Rpt Form'!$1:$5</definedName>
    <definedName name="PRNTNAM">#N/A</definedName>
    <definedName name="Q" localSheetId="0">#REF!</definedName>
    <definedName name="Q">#REF!</definedName>
    <definedName name="RMASTR">#N/A</definedName>
    <definedName name="ROPS" localSheetId="0">#REF!</definedName>
    <definedName name="ROPS">#REF!</definedName>
    <definedName name="SRV">'[2]60476 (B)'!$B$3:$H$42</definedName>
    <definedName name="SUPP619">#N/A</definedName>
    <definedName name="SWEETWATER" localSheetId="0">#REF!</definedName>
    <definedName name="SWEETWATER">#REF!</definedName>
    <definedName name="TAXBYCITY" localSheetId="0">#REF!</definedName>
    <definedName name="TAXBYCITY">#REF!</definedName>
    <definedName name="UpperSD">#N/A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4" i="1" l="1"/>
  <c r="M64" i="1"/>
  <c r="S63" i="1"/>
  <c r="O63" i="1"/>
  <c r="O64" i="1" s="1"/>
  <c r="M63" i="1"/>
  <c r="I63" i="1"/>
  <c r="I64" i="1" s="1"/>
  <c r="G63" i="1"/>
  <c r="G64" i="1" s="1"/>
  <c r="S62" i="1"/>
  <c r="Q62" i="1"/>
  <c r="O62" i="1"/>
  <c r="M62" i="1"/>
  <c r="I62" i="1"/>
  <c r="G62" i="1"/>
  <c r="E62" i="1"/>
  <c r="C61" i="1"/>
  <c r="C60" i="1"/>
  <c r="C59" i="1"/>
  <c r="C58" i="1"/>
  <c r="C56" i="1"/>
  <c r="R63" i="1"/>
  <c r="Q63" i="1"/>
  <c r="L63" i="1"/>
  <c r="K63" i="1"/>
  <c r="F63" i="1"/>
  <c r="E63" i="1"/>
  <c r="K62" i="1"/>
  <c r="R62" i="1"/>
  <c r="L62" i="1"/>
  <c r="F62" i="1"/>
  <c r="C49" i="1"/>
  <c r="P48" i="1"/>
  <c r="P47" i="1" s="1"/>
  <c r="J48" i="1"/>
  <c r="D48" i="1"/>
  <c r="J47" i="1"/>
  <c r="R46" i="1"/>
  <c r="Q46" i="1"/>
  <c r="P46" i="1"/>
  <c r="N46" i="1"/>
  <c r="L46" i="1"/>
  <c r="J46" i="1"/>
  <c r="F46" i="1"/>
  <c r="E46" i="1"/>
  <c r="D46" i="1"/>
  <c r="R45" i="1"/>
  <c r="R48" i="1" s="1"/>
  <c r="P45" i="1"/>
  <c r="N45" i="1"/>
  <c r="L45" i="1"/>
  <c r="L48" i="1" s="1"/>
  <c r="J45" i="1"/>
  <c r="H45" i="1"/>
  <c r="F45" i="1"/>
  <c r="F48" i="1" s="1"/>
  <c r="E45" i="1"/>
  <c r="D45" i="1"/>
  <c r="T43" i="1"/>
  <c r="E43" i="1"/>
  <c r="Q45" i="1"/>
  <c r="Q48" i="1" s="1"/>
  <c r="C42" i="1"/>
  <c r="T46" i="1"/>
  <c r="S46" i="1"/>
  <c r="O46" i="1"/>
  <c r="N43" i="1"/>
  <c r="M46" i="1"/>
  <c r="K46" i="1"/>
  <c r="I46" i="1"/>
  <c r="H46" i="1"/>
  <c r="G46" i="1"/>
  <c r="T45" i="1"/>
  <c r="R43" i="1"/>
  <c r="R47" i="1" s="1"/>
  <c r="P43" i="1"/>
  <c r="O43" i="1"/>
  <c r="L43" i="1"/>
  <c r="L47" i="1" s="1"/>
  <c r="K45" i="1"/>
  <c r="J43" i="1"/>
  <c r="I43" i="1"/>
  <c r="F43" i="1"/>
  <c r="F47" i="1" s="1"/>
  <c r="D43" i="1"/>
  <c r="C35" i="1"/>
  <c r="C32" i="1"/>
  <c r="E36" i="1"/>
  <c r="E37" i="1" s="1"/>
  <c r="T18" i="1"/>
  <c r="Q18" i="1"/>
  <c r="O18" i="1"/>
  <c r="N18" i="1"/>
  <c r="K18" i="1"/>
  <c r="I18" i="1"/>
  <c r="H18" i="1"/>
  <c r="F18" i="1"/>
  <c r="E18" i="1"/>
  <c r="C17" i="1"/>
  <c r="C16" i="1"/>
  <c r="S18" i="1"/>
  <c r="R18" i="1"/>
  <c r="M18" i="1"/>
  <c r="L18" i="1"/>
  <c r="G18" i="1"/>
  <c r="C15" i="1"/>
  <c r="S12" i="1"/>
  <c r="O12" i="1"/>
  <c r="M12" i="1"/>
  <c r="L12" i="1"/>
  <c r="J12" i="1"/>
  <c r="D12" i="1"/>
  <c r="T12" i="1"/>
  <c r="R12" i="1"/>
  <c r="Q12" i="1"/>
  <c r="P12" i="1"/>
  <c r="N12" i="1"/>
  <c r="K12" i="1"/>
  <c r="I12" i="1"/>
  <c r="H12" i="1"/>
  <c r="G12" i="1"/>
  <c r="F12" i="1"/>
  <c r="E12" i="1"/>
  <c r="C10" i="1"/>
  <c r="C9" i="1"/>
  <c r="C8" i="1"/>
  <c r="C7" i="1"/>
  <c r="C6" i="1"/>
  <c r="E38" i="1" l="1"/>
  <c r="E50" i="1" s="1"/>
  <c r="C11" i="1"/>
  <c r="K48" i="1"/>
  <c r="E47" i="1"/>
  <c r="H48" i="1"/>
  <c r="G45" i="1"/>
  <c r="G48" i="1" s="1"/>
  <c r="G43" i="1"/>
  <c r="G47" i="1" s="1"/>
  <c r="M45" i="1"/>
  <c r="M48" i="1" s="1"/>
  <c r="M43" i="1"/>
  <c r="M47" i="1" s="1"/>
  <c r="S45" i="1"/>
  <c r="S48" i="1" s="1"/>
  <c r="S43" i="1"/>
  <c r="N48" i="1"/>
  <c r="D18" i="1"/>
  <c r="J18" i="1"/>
  <c r="P18" i="1"/>
  <c r="C23" i="1"/>
  <c r="C28" i="1"/>
  <c r="T48" i="1"/>
  <c r="T47" i="1" s="1"/>
  <c r="H43" i="1"/>
  <c r="H47" i="1" s="1"/>
  <c r="E48" i="1"/>
  <c r="Q43" i="1"/>
  <c r="Q47" i="1" s="1"/>
  <c r="C48" i="1"/>
  <c r="D47" i="1"/>
  <c r="C24" i="1"/>
  <c r="N47" i="1"/>
  <c r="C52" i="1"/>
  <c r="D62" i="1"/>
  <c r="J62" i="1"/>
  <c r="P62" i="1"/>
  <c r="C31" i="1"/>
  <c r="H63" i="1"/>
  <c r="N63" i="1"/>
  <c r="T63" i="1"/>
  <c r="C57" i="1"/>
  <c r="D63" i="1"/>
  <c r="C55" i="1"/>
  <c r="P63" i="1"/>
  <c r="P64" i="1" s="1"/>
  <c r="C27" i="1"/>
  <c r="C41" i="1"/>
  <c r="K43" i="1"/>
  <c r="J63" i="1"/>
  <c r="J64" i="1" s="1"/>
  <c r="C40" i="1"/>
  <c r="H62" i="1"/>
  <c r="N62" i="1"/>
  <c r="T62" i="1"/>
  <c r="C54" i="1"/>
  <c r="E64" i="1"/>
  <c r="K64" i="1"/>
  <c r="Q64" i="1"/>
  <c r="C45" i="1"/>
  <c r="C46" i="1"/>
  <c r="C53" i="1"/>
  <c r="F64" i="1"/>
  <c r="L64" i="1"/>
  <c r="R64" i="1"/>
  <c r="I45" i="1"/>
  <c r="I48" i="1" s="1"/>
  <c r="I47" i="1" s="1"/>
  <c r="O45" i="1"/>
  <c r="O48" i="1" s="1"/>
  <c r="O47" i="1" s="1"/>
  <c r="C43" i="1" l="1"/>
  <c r="D64" i="1"/>
  <c r="C63" i="1"/>
  <c r="C64" i="1" s="1"/>
  <c r="K47" i="1"/>
  <c r="C47" i="1" s="1"/>
  <c r="T64" i="1"/>
  <c r="S47" i="1"/>
  <c r="C18" i="1"/>
  <c r="C12" i="1"/>
  <c r="N64" i="1"/>
  <c r="H64" i="1"/>
  <c r="C62" i="1"/>
  <c r="C25" i="1" l="1"/>
  <c r="C33" i="1"/>
  <c r="C29" i="1"/>
  <c r="M36" i="1"/>
  <c r="M37" i="1" s="1"/>
  <c r="M38" i="1" s="1"/>
  <c r="M50" i="1" s="1"/>
  <c r="F36" i="1"/>
  <c r="F37" i="1" s="1"/>
  <c r="F38" i="1" s="1"/>
  <c r="F50" i="1" s="1"/>
  <c r="C30" i="1"/>
  <c r="H36" i="1"/>
  <c r="H37" i="1" s="1"/>
  <c r="H38" i="1" s="1"/>
  <c r="H50" i="1" s="1"/>
  <c r="Q36" i="1" l="1"/>
  <c r="Q37" i="1" s="1"/>
  <c r="Q38" i="1" s="1"/>
  <c r="Q50" i="1" s="1"/>
  <c r="C34" i="1"/>
  <c r="O36" i="1"/>
  <c r="O37" i="1" s="1"/>
  <c r="O38" i="1" s="1"/>
  <c r="O50" i="1" s="1"/>
  <c r="C26" i="1" l="1"/>
  <c r="G36" i="1"/>
  <c r="G37" i="1" s="1"/>
  <c r="G38" i="1" s="1"/>
  <c r="G50" i="1" s="1"/>
  <c r="J36" i="1"/>
  <c r="J37" i="1" s="1"/>
  <c r="J38" i="1" s="1"/>
  <c r="J50" i="1" s="1"/>
  <c r="K36" i="1"/>
  <c r="K37" i="1" s="1"/>
  <c r="K38" i="1" s="1"/>
  <c r="K50" i="1" s="1"/>
  <c r="T36" i="1"/>
  <c r="T37" i="1" s="1"/>
  <c r="T38" i="1" s="1"/>
  <c r="T50" i="1" s="1"/>
  <c r="S36" i="1" l="1"/>
  <c r="S37" i="1" s="1"/>
  <c r="S38" i="1" s="1"/>
  <c r="S50" i="1" s="1"/>
  <c r="D36" i="1" l="1"/>
  <c r="D37" i="1" l="1"/>
  <c r="D38" i="1" l="1"/>
  <c r="D50" i="1" l="1"/>
  <c r="C22" i="1" l="1"/>
  <c r="C20" i="1" l="1"/>
  <c r="R36" i="1" l="1"/>
  <c r="R37" i="1" s="1"/>
  <c r="R38" i="1" s="1"/>
  <c r="R50" i="1" s="1"/>
  <c r="P36" i="1"/>
  <c r="P37" i="1" s="1"/>
  <c r="P38" i="1" s="1"/>
  <c r="P50" i="1" s="1"/>
  <c r="N36" i="1"/>
  <c r="N37" i="1" s="1"/>
  <c r="N38" i="1" s="1"/>
  <c r="N50" i="1" s="1"/>
  <c r="L36" i="1"/>
  <c r="L37" i="1" s="1"/>
  <c r="L38" i="1" s="1"/>
  <c r="L50" i="1" s="1"/>
  <c r="C21" i="1" l="1"/>
  <c r="I36" i="1"/>
  <c r="I37" i="1" l="1"/>
  <c r="C36" i="1"/>
  <c r="I38" i="1" l="1"/>
  <c r="C37" i="1"/>
  <c r="I50" i="1" l="1"/>
  <c r="C38" i="1"/>
  <c r="C50" i="1" l="1"/>
</calcChain>
</file>

<file path=xl/sharedStrings.xml><?xml version="1.0" encoding="utf-8"?>
<sst xmlns="http://schemas.openxmlformats.org/spreadsheetml/2006/main" count="84" uniqueCount="83">
  <si>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</si>
  <si>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2019 - December 2019</t>
    </r>
  </si>
  <si>
    <r>
      <t>ROPS Redevelopment Property Tax Trust Fund (RPTTF) Allocation Cycle:</t>
    </r>
    <r>
      <rPr>
        <sz val="10"/>
        <rFont val="Arial"/>
        <family val="2"/>
      </rPr>
      <t xml:space="preserve"> 19-20A</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</si>
  <si>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</si>
  <si>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</si>
  <si>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</si>
  <si>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</si>
  <si>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</si>
  <si>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</si>
  <si>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</si>
  <si>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</si>
  <si>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</si>
  <si>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</si>
  <si>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</si>
  <si>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</si>
  <si>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</si>
  <si>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</si>
  <si>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</si>
  <si>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</si>
  <si>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</si>
  <si>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</si>
  <si>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 </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</si>
  <si>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</si>
  <si>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</si>
  <si>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</si>
  <si>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</si>
  <si>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</si>
  <si>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</si>
  <si>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</si>
  <si>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</si>
  <si>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</si>
  <si>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</si>
  <si>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</si>
  <si>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</si>
  <si>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</si>
  <si>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38.</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</si>
  <si>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</si>
  <si>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</si>
  <si>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</si>
  <si>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</si>
  <si>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</si>
  <si>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</si>
  <si>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</si>
  <si>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</si>
  <si>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</si>
  <si>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</si>
  <si>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</si>
  <si>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</si>
  <si>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</si>
  <si>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</si>
  <si>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</si>
  <si>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</si>
  <si>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</si>
  <si>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Educational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</si>
  <si>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</si>
  <si>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</si>
  <si>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</si>
  <si>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</si>
  <si>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</si>
  <si>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</si>
  <si>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</si>
  <si>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35:37)</t>
  </si>
  <si>
    <t>CAC Distributed ROPS RPTTF</t>
  </si>
  <si>
    <t xml:space="preserve">Admin EOs </t>
  </si>
  <si>
    <t xml:space="preserve">    Insufficient RPTTF available to fund Finance Approved items in "A" ROPS (line 38 minus 43)</t>
  </si>
  <si>
    <t>Total CAC Distributed RPTTF for SA EOs (sum of lines 40 plus 41)</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</si>
  <si>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</si>
  <si>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33 minus 43 minus 44)</t>
  </si>
  <si>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</si>
  <si>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</si>
  <si>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</si>
  <si>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</si>
  <si>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</si>
  <si>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</si>
  <si>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</si>
  <si>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54:56)</t>
  </si>
  <si>
    <t>ERAF - K-12</t>
  </si>
  <si>
    <t>ERAF - Community Colleges</t>
  </si>
  <si>
    <t>ERAF - County Offices of Education</t>
  </si>
  <si>
    <r>
      <t xml:space="preserve">Total RPTTF Distributions to ATEs (sum of lines 47:53) - </t>
    </r>
    <r>
      <rPr>
        <sz val="10"/>
        <rFont val="Arial"/>
        <family val="2"/>
      </rPr>
      <t>Total residual distributions must equal the total residual balance as shown on line 45.</t>
    </r>
  </si>
  <si>
    <t>Total Residual Distributions to K-14 Schools (sum of lines 50:53):</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</si>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</sst>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6" formatCode="0.0%"/>
  </numFmts>
  <fonts count="15"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sz val="10"/>
      <color rgb="FF0000FF"/>
      <name val="Arial"/>
      <family val="2"/>
    </font>
    <font>
      <sz val="8"/>
      <color rgb="FF0070C0"/>
      <name val="Arial"/>
      <family val="2"/>
    </font>
    <font>
      <sz val="10"/>
      <color rgb="FF0070C0"/>
      <name val="Arial"/>
      <family val="2"/>
    </font>
    <font>
      <b/>
      <sz val="10"/>
      <name val="Arial"/>
      <family val="2"/>
    </font>
    <font>
      <sz val="10"/>
      <color theme="1"/>
      <name val="Arial"/>
      <family val="2"/>
    </font>
    <font>
      <sz val="10"/>
      <color rgb="FFFF0000"/>
      <name val="Arial"/>
      <family val="2"/>
    </font>
    <font>
      <sz val="10"/>
      <color rgb="FFC00000"/>
      <name val="Arial"/>
      <family val="2"/>
    </font>
    <font>
      <b/>
      <sz val="10"/>
      <color rgb="FF0070C0"/>
      <name val="Calibri"/>
      <family val="2"/>
      <scheme val="minor"/>
    </font>
    <font>
      <b/>
      <sz val="8"/>
      <color rgb="FF0070C0"/>
      <name val="Calibri"/>
      <family val="2"/>
      <scheme val="minor"/>
    </font>
    <font>
      <b/>
      <sz val="10"/>
      <color rgb="FF0000FF"/>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90">
    <xf numFmtId="0" fontId="0" fillId="0" borderId="0" xfId="0"/>
    <xf numFmtId="0" fontId="2" fillId="0" borderId="0" xfId="0" applyFont="1" applyAlignment="1">
      <alignment horizontal="center" wrapText="1"/>
    </xf>
    <xf numFmtId="0" fontId="2"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xf numFmtId="0" fontId="8" fillId="0" borderId="0" xfId="0" applyFont="1" applyAlignment="1">
      <alignment horizontal="left"/>
    </xf>
    <xf numFmtId="0" fontId="8" fillId="0" borderId="0" xfId="0" applyFont="1" applyFill="1" applyAlignment="1">
      <alignment horizontal="left"/>
    </xf>
    <xf numFmtId="0" fontId="8" fillId="0" borderId="0" xfId="0" applyFont="1" applyAlignment="1">
      <alignment horizontal="center"/>
    </xf>
    <xf numFmtId="0" fontId="8" fillId="0" borderId="0" xfId="0" applyFont="1" applyFill="1" applyAlignment="1"/>
    <xf numFmtId="0" fontId="8" fillId="0" borderId="1" xfId="0" applyNumberFormat="1" applyFont="1" applyBorder="1" applyAlignment="1"/>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center" wrapText="1"/>
    </xf>
    <xf numFmtId="0" fontId="2" fillId="2" borderId="0" xfId="0" applyFont="1" applyFill="1" applyAlignment="1"/>
    <xf numFmtId="0" fontId="7"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7" fillId="0" borderId="0" xfId="0" applyFont="1" applyAlignment="1">
      <alignment horizontal="left"/>
    </xf>
    <xf numFmtId="0" fontId="2" fillId="0" borderId="0" xfId="0" applyFont="1" applyAlignment="1">
      <alignment horizontal="center"/>
    </xf>
    <xf numFmtId="0" fontId="8" fillId="3" borderId="2" xfId="0" applyFont="1" applyFill="1" applyBorder="1" applyAlignment="1"/>
    <xf numFmtId="0" fontId="2" fillId="0" borderId="0" xfId="0" applyFont="1" applyFill="1" applyAlignment="1">
      <alignment horizontal="left" indent="2"/>
    </xf>
    <xf numFmtId="41" fontId="2" fillId="0" borderId="0" xfId="0" applyNumberFormat="1" applyFont="1" applyFill="1" applyBorder="1" applyAlignment="1"/>
    <xf numFmtId="37" fontId="2" fillId="0" borderId="0" xfId="3" applyNumberFormat="1" applyFont="1" applyFill="1" applyBorder="1" applyAlignment="1"/>
    <xf numFmtId="164" fontId="9" fillId="0" borderId="0" xfId="1" applyNumberFormat="1" applyFont="1"/>
    <xf numFmtId="164" fontId="9" fillId="0" borderId="0" xfId="0" applyNumberFormat="1" applyFont="1"/>
    <xf numFmtId="41" fontId="2" fillId="0" borderId="0" xfId="0" applyNumberFormat="1" applyFont="1" applyBorder="1" applyAlignment="1"/>
    <xf numFmtId="0" fontId="8" fillId="3" borderId="3" xfId="0" applyNumberFormat="1" applyFont="1" applyFill="1" applyBorder="1" applyAlignment="1"/>
    <xf numFmtId="43" fontId="7" fillId="0" borderId="0" xfId="1" applyFont="1" applyAlignment="1"/>
    <xf numFmtId="43" fontId="5" fillId="0" borderId="0" xfId="1" applyFont="1" applyAlignment="1"/>
    <xf numFmtId="14" fontId="5" fillId="0" borderId="0" xfId="0" applyNumberFormat="1" applyFont="1" applyAlignment="1"/>
    <xf numFmtId="14" fontId="6" fillId="0" borderId="0" xfId="0" applyNumberFormat="1" applyFont="1" applyAlignment="1"/>
    <xf numFmtId="0" fontId="8" fillId="4" borderId="2" xfId="0" applyNumberFormat="1" applyFont="1" applyFill="1" applyBorder="1" applyAlignment="1">
      <alignment horizontal="left"/>
    </xf>
    <xf numFmtId="0" fontId="8" fillId="0" borderId="4" xfId="0" applyNumberFormat="1" applyFont="1" applyFill="1" applyBorder="1" applyAlignment="1"/>
    <xf numFmtId="41" fontId="8" fillId="0" borderId="4" xfId="0" applyNumberFormat="1" applyFont="1" applyFill="1" applyBorder="1" applyAlignment="1">
      <alignment wrapText="1"/>
    </xf>
    <xf numFmtId="0" fontId="8" fillId="0" borderId="0" xfId="0" applyNumberFormat="1" applyFont="1" applyFill="1" applyAlignment="1"/>
    <xf numFmtId="41" fontId="8" fillId="0" borderId="0" xfId="0" applyNumberFormat="1" applyFont="1" applyFill="1" applyAlignment="1"/>
    <xf numFmtId="0" fontId="2" fillId="0" borderId="0" xfId="0" applyNumberFormat="1" applyFont="1" applyFill="1" applyAlignment="1">
      <alignment horizontal="left" indent="2"/>
    </xf>
    <xf numFmtId="0" fontId="2" fillId="0" borderId="0" xfId="0" applyNumberFormat="1" applyFont="1" applyFill="1" applyAlignment="1">
      <alignment horizontal="left" wrapText="1" indent="2"/>
    </xf>
    <xf numFmtId="0" fontId="2" fillId="5" borderId="2" xfId="0" applyNumberFormat="1" applyFont="1" applyFill="1" applyBorder="1" applyAlignment="1">
      <alignment horizontal="left"/>
    </xf>
    <xf numFmtId="0" fontId="8" fillId="0" borderId="0" xfId="0" applyNumberFormat="1" applyFont="1" applyFill="1" applyAlignment="1">
      <alignment wrapText="1"/>
    </xf>
    <xf numFmtId="0" fontId="2" fillId="0" borderId="0" xfId="0" applyFont="1" applyFill="1" applyAlignment="1">
      <alignment horizontal="center"/>
    </xf>
    <xf numFmtId="0" fontId="2" fillId="6" borderId="0" xfId="0" applyNumberFormat="1" applyFont="1" applyFill="1" applyAlignment="1">
      <alignment horizontal="left" indent="2"/>
    </xf>
    <xf numFmtId="0" fontId="2" fillId="4" borderId="3" xfId="1" applyNumberFormat="1" applyFont="1" applyFill="1" applyBorder="1" applyAlignment="1"/>
    <xf numFmtId="0" fontId="8" fillId="7" borderId="2" xfId="0" applyNumberFormat="1" applyFont="1" applyFill="1" applyBorder="1" applyAlignment="1">
      <alignment horizontal="left" wrapText="1"/>
    </xf>
    <xf numFmtId="0" fontId="2" fillId="8" borderId="2" xfId="0" applyNumberFormat="1" applyFont="1" applyFill="1" applyBorder="1" applyAlignment="1">
      <alignment horizontal="left" wrapText="1"/>
    </xf>
    <xf numFmtId="0" fontId="2" fillId="9" borderId="2" xfId="0" applyFont="1" applyFill="1" applyBorder="1" applyAlignment="1">
      <alignment wrapText="1"/>
    </xf>
    <xf numFmtId="0" fontId="8" fillId="7" borderId="3" xfId="1" applyNumberFormat="1" applyFont="1" applyFill="1" applyBorder="1" applyAlignment="1"/>
    <xf numFmtId="0" fontId="2" fillId="5" borderId="0" xfId="0" applyFont="1" applyFill="1" applyBorder="1" applyAlignment="1">
      <alignment vertical="center" wrapText="1"/>
    </xf>
    <xf numFmtId="41" fontId="8" fillId="5" borderId="1" xfId="1" applyNumberFormat="1" applyFont="1" applyFill="1" applyBorder="1" applyAlignment="1"/>
    <xf numFmtId="0" fontId="8" fillId="10" borderId="2" xfId="0" applyNumberFormat="1" applyFont="1" applyFill="1" applyBorder="1" applyAlignment="1">
      <alignment wrapText="1"/>
    </xf>
    <xf numFmtId="0" fontId="2" fillId="0" borderId="0" xfId="0" applyNumberFormat="1" applyFont="1" applyAlignment="1">
      <alignment horizontal="left" wrapText="1" indent="2"/>
    </xf>
    <xf numFmtId="43" fontId="5" fillId="0" borderId="0" xfId="0" applyNumberFormat="1" applyFont="1" applyAlignment="1"/>
    <xf numFmtId="0" fontId="2" fillId="0" borderId="0" xfId="0" applyNumberFormat="1" applyFont="1" applyFill="1" applyAlignment="1">
      <alignment horizontal="left" indent="4"/>
    </xf>
    <xf numFmtId="0" fontId="8" fillId="10" borderId="3" xfId="1" applyNumberFormat="1" applyFont="1" applyFill="1" applyBorder="1" applyAlignment="1">
      <alignment wrapText="1"/>
    </xf>
    <xf numFmtId="0" fontId="2" fillId="0" borderId="0" xfId="0" applyNumberFormat="1" applyFont="1" applyFill="1" applyBorder="1" applyAlignment="1">
      <alignment horizontal="left" wrapText="1" indent="2"/>
    </xf>
    <xf numFmtId="0" fontId="11" fillId="0" borderId="0" xfId="0" applyFont="1" applyFill="1" applyBorder="1" applyAlignment="1">
      <alignment horizontal="left" vertical="top" wrapText="1"/>
    </xf>
    <xf numFmtId="0" fontId="2" fillId="0" borderId="0" xfId="0" applyFont="1" applyFill="1" applyBorder="1" applyAlignment="1">
      <alignment wrapText="1"/>
    </xf>
    <xf numFmtId="41" fontId="4" fillId="0" borderId="0" xfId="0" applyNumberFormat="1" applyFont="1" applyFill="1" applyBorder="1" applyAlignment="1"/>
    <xf numFmtId="41" fontId="2" fillId="0" borderId="0" xfId="1" applyNumberFormat="1" applyFont="1" applyFill="1" applyBorder="1" applyAlignment="1"/>
    <xf numFmtId="0" fontId="2" fillId="0" borderId="0" xfId="0" applyFont="1" applyFill="1" applyBorder="1" applyAlignment="1"/>
    <xf numFmtId="0" fontId="2" fillId="0" borderId="0" xfId="0" applyFont="1" applyFill="1" applyAlignment="1"/>
    <xf numFmtId="41" fontId="8" fillId="0" borderId="0" xfId="0" applyNumberFormat="1" applyFont="1" applyFill="1" applyBorder="1" applyAlignment="1"/>
    <xf numFmtId="0" fontId="12" fillId="0" borderId="0" xfId="0" applyFont="1" applyAlignment="1"/>
    <xf numFmtId="0" fontId="13" fillId="0" borderId="0" xfId="0" applyFont="1" applyAlignment="1"/>
    <xf numFmtId="0" fontId="14" fillId="0" borderId="0" xfId="0" applyFont="1" applyAlignment="1"/>
    <xf numFmtId="41" fontId="8" fillId="0" borderId="0" xfId="0" applyNumberFormat="1" applyFont="1" applyBorder="1" applyAlignment="1"/>
    <xf numFmtId="41" fontId="8" fillId="3" borderId="3" xfId="0" applyNumberFormat="1" applyFont="1" applyFill="1" applyBorder="1" applyAlignment="1"/>
    <xf numFmtId="41" fontId="8" fillId="4" borderId="2" xfId="1" applyNumberFormat="1" applyFont="1" applyFill="1" applyBorder="1" applyAlignment="1"/>
    <xf numFmtId="41" fontId="8" fillId="0" borderId="4" xfId="0" applyNumberFormat="1" applyFont="1" applyFill="1" applyBorder="1" applyAlignment="1"/>
    <xf numFmtId="41" fontId="2" fillId="0" borderId="0" xfId="4" applyNumberFormat="1" applyFont="1" applyFill="1" applyBorder="1" applyAlignment="1"/>
    <xf numFmtId="41" fontId="9" fillId="0" borderId="0" xfId="0" applyNumberFormat="1" applyFont="1"/>
    <xf numFmtId="41" fontId="10" fillId="0" borderId="0" xfId="1" applyNumberFormat="1" applyFont="1" applyFill="1" applyBorder="1" applyAlignment="1"/>
    <xf numFmtId="41" fontId="2" fillId="5" borderId="2" xfId="1" applyNumberFormat="1" applyFont="1" applyFill="1" applyBorder="1" applyAlignment="1"/>
    <xf numFmtId="41" fontId="8" fillId="0" borderId="0" xfId="0" applyNumberFormat="1" applyFont="1" applyFill="1" applyAlignment="1">
      <alignment wrapText="1"/>
    </xf>
    <xf numFmtId="41" fontId="2" fillId="6" borderId="0" xfId="1" applyNumberFormat="1" applyFont="1" applyFill="1" applyBorder="1" applyAlignment="1"/>
    <xf numFmtId="41" fontId="8" fillId="4" borderId="3" xfId="1" applyNumberFormat="1" applyFont="1" applyFill="1" applyBorder="1" applyAlignment="1"/>
    <xf numFmtId="41" fontId="8" fillId="7" borderId="2" xfId="1" applyNumberFormat="1" applyFont="1" applyFill="1" applyBorder="1" applyAlignment="1"/>
    <xf numFmtId="41" fontId="2" fillId="0" borderId="0" xfId="0" applyNumberFormat="1" applyFont="1" applyFill="1" applyAlignment="1">
      <alignment horizontal="left" wrapText="1"/>
    </xf>
    <xf numFmtId="41" fontId="2" fillId="8" borderId="2" xfId="1" applyNumberFormat="1" applyFont="1" applyFill="1" applyBorder="1" applyAlignment="1"/>
    <xf numFmtId="41" fontId="8" fillId="9" borderId="2" xfId="1" applyNumberFormat="1" applyFont="1" applyFill="1" applyBorder="1" applyAlignment="1"/>
    <xf numFmtId="41" fontId="2" fillId="9" borderId="2" xfId="0" applyNumberFormat="1" applyFont="1" applyFill="1" applyBorder="1" applyAlignment="1"/>
    <xf numFmtId="41" fontId="8" fillId="7" borderId="3" xfId="1" applyNumberFormat="1" applyFont="1" applyFill="1" applyBorder="1" applyAlignment="1"/>
    <xf numFmtId="41" fontId="8" fillId="10" borderId="2" xfId="1" applyNumberFormat="1" applyFont="1" applyFill="1" applyBorder="1" applyAlignment="1"/>
    <xf numFmtId="41" fontId="8" fillId="10" borderId="3" xfId="1" applyNumberFormat="1" applyFont="1" applyFill="1" applyBorder="1" applyAlignment="1"/>
    <xf numFmtId="41" fontId="2" fillId="11" borderId="0" xfId="1" applyNumberFormat="1" applyFont="1" applyFill="1" applyBorder="1" applyAlignment="1"/>
    <xf numFmtId="41" fontId="2" fillId="0" borderId="0" xfId="0" applyNumberFormat="1" applyFont="1" applyFill="1" applyBorder="1" applyAlignment="1">
      <alignment horizontal="left" vertical="top" wrapText="1"/>
    </xf>
    <xf numFmtId="41" fontId="11" fillId="0" borderId="0" xfId="1" applyNumberFormat="1" applyFont="1" applyFill="1" applyBorder="1" applyAlignment="1">
      <alignment horizontal="left" vertical="top"/>
    </xf>
    <xf numFmtId="166" fontId="2" fillId="11" borderId="2" xfId="2" applyNumberFormat="1" applyFont="1" applyFill="1" applyBorder="1" applyAlignment="1"/>
  </cellXfs>
  <cellStyles count="5">
    <cellStyle name="Comma" xfId="1" builtinId="3"/>
    <cellStyle name="Comma 3 2" xfId="4" xr:uid="{870389F9-06CB-4B56-AFAE-5032E0FDC5DE}"/>
    <cellStyle name="Normal" xfId="0" builtinId="0"/>
    <cellStyle name="Normal 10 2" xfId="3" xr:uid="{9705B028-541A-4C5A-AA9E-5384485B7107}"/>
    <cellStyle name="Percent" xfId="2" builtinId="5"/>
  </cellStyles>
  <dxfs count="16">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b/>
        <i/>
        <strike/>
        <color rgb="FFFF0000"/>
      </font>
      <border>
        <left style="thin">
          <color auto="1"/>
        </left>
        <right style="thin">
          <color auto="1"/>
        </right>
        <top style="thin">
          <color auto="1"/>
        </top>
        <bottom style="thin">
          <color auto="1"/>
        </bottom>
        <vertical/>
        <horizontal/>
      </border>
    </dxf>
    <dxf>
      <font>
        <b/>
        <i/>
        <strike/>
        <color rgb="FFFF0000"/>
      </font>
      <border>
        <left style="thin">
          <color auto="1"/>
        </left>
        <right style="thin">
          <color auto="1"/>
        </right>
        <top style="thin">
          <color auto="1"/>
        </top>
        <bottom style="thin">
          <color auto="1"/>
        </bottom>
        <vertical/>
        <horizontal/>
      </border>
    </dxf>
    <dxf>
      <font>
        <b/>
        <i/>
        <strike/>
        <color rgb="FFFF0000"/>
      </font>
      <border>
        <left style="thin">
          <color auto="1"/>
        </left>
        <right style="thin">
          <color auto="1"/>
        </right>
        <top style="thin">
          <color auto="1"/>
        </top>
        <bottom style="thin">
          <color auto="1"/>
        </bottom>
        <vertical/>
        <horizontal/>
      </border>
    </dxf>
    <dxf>
      <font>
        <b/>
        <i/>
        <strike/>
        <color rgb="FFFF0000"/>
      </font>
      <border>
        <left style="thin">
          <color auto="1"/>
        </left>
        <right style="thin">
          <color auto="1"/>
        </right>
        <top style="thin">
          <color auto="1"/>
        </top>
        <bottom style="thin">
          <color auto="1"/>
        </bottom>
        <vertical/>
        <horizontal/>
      </border>
    </dxf>
    <dxf>
      <font>
        <b/>
        <i/>
        <strike/>
        <color rgb="FFFF0000"/>
      </font>
      <border>
        <left style="thin">
          <color auto="1"/>
        </left>
        <right style="thin">
          <color auto="1"/>
        </right>
        <top style="thin">
          <color auto="1"/>
        </top>
        <bottom style="thin">
          <color auto="1"/>
        </bottom>
        <vertical/>
        <horizontal/>
      </border>
    </dxf>
    <dxf>
      <font>
        <b/>
        <i/>
        <strike/>
        <color rgb="FFFF0000"/>
      </font>
      <border>
        <left style="thin">
          <color auto="1"/>
        </left>
        <right style="thin">
          <color auto="1"/>
        </right>
        <top style="thin">
          <color auto="1"/>
        </top>
        <bottom style="thin">
          <color auto="1"/>
        </bottom>
        <vertical/>
        <horizontal/>
      </border>
    </dxf>
    <dxf>
      <font>
        <b/>
        <i/>
        <strike/>
        <color rgb="FFFF0000"/>
      </font>
      <border>
        <left style="thin">
          <color auto="1"/>
        </left>
        <right style="thin">
          <color auto="1"/>
        </right>
        <top style="thin">
          <color auto="1"/>
        </top>
        <bottom style="thin">
          <color auto="1"/>
        </bottom>
        <vertical/>
        <horizontal/>
      </border>
    </dxf>
    <dxf>
      <font>
        <color rgb="FFC00000"/>
      </font>
      <fill>
        <patternFill>
          <fgColor auto="1"/>
        </patternFill>
      </fill>
    </dxf>
    <dxf>
      <font>
        <color rgb="FFC00000"/>
      </font>
      <fill>
        <patternFill>
          <fgColor auto="1"/>
        </patternFill>
      </fill>
    </dxf>
    <dxf>
      <font>
        <color rgb="FFFF0000"/>
      </font>
      <border>
        <left style="thin">
          <color auto="1"/>
        </left>
        <right style="thin">
          <color auto="1"/>
        </right>
        <top style="thin">
          <color auto="1"/>
        </top>
        <bottom style="thin">
          <color auto="1"/>
        </bottom>
        <vertical/>
        <horizontal/>
      </border>
    </dxf>
    <dxf>
      <font>
        <color rgb="FFC00000"/>
      </font>
      <border>
        <left style="thin">
          <color auto="1"/>
        </left>
        <right style="thin">
          <color auto="1"/>
        </right>
        <top style="thin">
          <color auto="1"/>
        </top>
        <bottom style="thin">
          <color auto="1"/>
        </bottom>
        <vertical/>
        <horizontal/>
      </border>
    </dxf>
    <dxf>
      <font>
        <b val="0"/>
        <i val="0"/>
        <color rgb="FFFF0000"/>
      </font>
      <border>
        <left style="thin">
          <color auto="1"/>
        </left>
        <right style="thin">
          <color auto="1"/>
        </right>
        <top style="thin">
          <color auto="1"/>
        </top>
        <bottom style="thin">
          <color auto="1"/>
        </bottom>
        <vertical/>
        <horizontal/>
      </border>
    </dxf>
    <dxf>
      <font>
        <color rgb="FFC00000"/>
      </font>
      <fill>
        <patternFill>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5637471</xdr:colOff>
      <xdr:row>0</xdr:row>
      <xdr:rowOff>354419</xdr:rowOff>
    </xdr:from>
    <xdr:ext cx="180974" cy="513114"/>
    <xdr:sp macro="" textlink="">
      <xdr:nvSpPr>
        <xdr:cNvPr id="2" name="Rectangle 1">
          <a:extLst>
            <a:ext uri="{FF2B5EF4-FFF2-40B4-BE49-F238E27FC236}">
              <a16:creationId xmlns:a16="http://schemas.microsoft.com/office/drawing/2014/main" id="{03F840BB-1898-401B-BA18-D29FE29FA579}"/>
            </a:ext>
          </a:extLst>
        </xdr:cNvPr>
        <xdr:cNvSpPr/>
      </xdr:nvSpPr>
      <xdr:spPr>
        <a:xfrm>
          <a:off x="6123246" y="354419"/>
          <a:ext cx="180974" cy="513114"/>
        </a:xfrm>
        <a:prstGeom prst="rect">
          <a:avLst/>
        </a:prstGeom>
        <a:noFill/>
      </xdr:spPr>
      <xdr:txBody>
        <a:bodyPr wrap="squar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TS/CRA/RDA%20Successor%20Agency/RPTTF/Fiscal%20Year%202018-19/2019-06-03%20Distribution/F.%20ROPS%20Reporting%20San%20Diego%20201906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Actual"/>
      <sheetName val="Cover Sheet-Est"/>
      <sheetName val="ROPS Rpt Form"/>
      <sheetName val="ROPS Rpt Form (A)"/>
      <sheetName val="ROPS Rpt Form (B)"/>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4F9-0F31-4618-AEC3-B9F4A5FD1316}">
  <sheetPr>
    <tabColor rgb="FF00B050"/>
  </sheetPr>
  <dimension ref="A1:AA99"/>
  <sheetViews>
    <sheetView tabSelected="1" view="pageBreakPreview" zoomScale="91" zoomScaleNormal="70" zoomScaleSheetLayoutView="91" workbookViewId="0">
      <pane xSplit="2" ySplit="10" topLeftCell="C17" activePane="bottomRight" state="frozen"/>
      <selection activeCell="AA36" sqref="AA36"/>
      <selection pane="topRight" activeCell="AA36" sqref="AA36"/>
      <selection pane="bottomLeft" activeCell="AA36" sqref="AA36"/>
      <selection pane="bottomRight" activeCell="E45" sqref="E45"/>
    </sheetView>
  </sheetViews>
  <sheetFormatPr defaultColWidth="9.140625" defaultRowHeight="12.75" x14ac:dyDescent="0.2"/>
  <cols>
    <col min="1" max="1" width="7.28515625" style="20" customWidth="1"/>
    <col min="2" max="2" width="97.85546875" style="62" customWidth="1"/>
    <col min="3" max="3" width="21.28515625" style="67" bestFit="1" customWidth="1"/>
    <col min="4" max="8" width="18.7109375" style="27" customWidth="1"/>
    <col min="9" max="9" width="18.5703125" style="27" customWidth="1"/>
    <col min="10" max="20" width="18.7109375" style="27" customWidth="1"/>
    <col min="21" max="21" width="3.7109375" style="2" customWidth="1"/>
    <col min="22" max="22" width="16.85546875" style="2" customWidth="1"/>
    <col min="23" max="23" width="6.42578125" style="3" bestFit="1" customWidth="1"/>
    <col min="24" max="24" width="16.5703125" style="4" bestFit="1" customWidth="1"/>
    <col min="25" max="25" width="13" style="4" customWidth="1"/>
    <col min="26" max="26" width="7.140625" style="5" customWidth="1"/>
    <col min="27" max="27" width="15.28515625" style="6" bestFit="1" customWidth="1"/>
    <col min="28" max="268" width="9.140625" style="2"/>
    <col min="269" max="269" width="7.28515625" style="2" customWidth="1"/>
    <col min="270" max="270" width="97.85546875" style="2" customWidth="1"/>
    <col min="271" max="276" width="18.7109375" style="2" customWidth="1"/>
    <col min="277" max="524" width="9.140625" style="2"/>
    <col min="525" max="525" width="7.28515625" style="2" customWidth="1"/>
    <col min="526" max="526" width="97.85546875" style="2" customWidth="1"/>
    <col min="527" max="532" width="18.7109375" style="2" customWidth="1"/>
    <col min="533" max="780" width="9.140625" style="2"/>
    <col min="781" max="781" width="7.28515625" style="2" customWidth="1"/>
    <col min="782" max="782" width="97.85546875" style="2" customWidth="1"/>
    <col min="783" max="788" width="18.7109375" style="2" customWidth="1"/>
    <col min="789" max="1036" width="9.140625" style="2"/>
    <col min="1037" max="1037" width="7.28515625" style="2" customWidth="1"/>
    <col min="1038" max="1038" width="97.85546875" style="2" customWidth="1"/>
    <col min="1039" max="1044" width="18.7109375" style="2" customWidth="1"/>
    <col min="1045" max="1292" width="9.140625" style="2"/>
    <col min="1293" max="1293" width="7.28515625" style="2" customWidth="1"/>
    <col min="1294" max="1294" width="97.85546875" style="2" customWidth="1"/>
    <col min="1295" max="1300" width="18.7109375" style="2" customWidth="1"/>
    <col min="1301" max="1548" width="9.140625" style="2"/>
    <col min="1549" max="1549" width="7.28515625" style="2" customWidth="1"/>
    <col min="1550" max="1550" width="97.85546875" style="2" customWidth="1"/>
    <col min="1551" max="1556" width="18.7109375" style="2" customWidth="1"/>
    <col min="1557" max="1804" width="9.140625" style="2"/>
    <col min="1805" max="1805" width="7.28515625" style="2" customWidth="1"/>
    <col min="1806" max="1806" width="97.85546875" style="2" customWidth="1"/>
    <col min="1807" max="1812" width="18.7109375" style="2" customWidth="1"/>
    <col min="1813" max="2060" width="9.140625" style="2"/>
    <col min="2061" max="2061" width="7.28515625" style="2" customWidth="1"/>
    <col min="2062" max="2062" width="97.85546875" style="2" customWidth="1"/>
    <col min="2063" max="2068" width="18.7109375" style="2" customWidth="1"/>
    <col min="2069" max="2316" width="9.140625" style="2"/>
    <col min="2317" max="2317" width="7.28515625" style="2" customWidth="1"/>
    <col min="2318" max="2318" width="97.85546875" style="2" customWidth="1"/>
    <col min="2319" max="2324" width="18.7109375" style="2" customWidth="1"/>
    <col min="2325" max="2572" width="9.140625" style="2"/>
    <col min="2573" max="2573" width="7.28515625" style="2" customWidth="1"/>
    <col min="2574" max="2574" width="97.85546875" style="2" customWidth="1"/>
    <col min="2575" max="2580" width="18.7109375" style="2" customWidth="1"/>
    <col min="2581" max="2828" width="9.140625" style="2"/>
    <col min="2829" max="2829" width="7.28515625" style="2" customWidth="1"/>
    <col min="2830" max="2830" width="97.85546875" style="2" customWidth="1"/>
    <col min="2831" max="2836" width="18.7109375" style="2" customWidth="1"/>
    <col min="2837" max="3084" width="9.140625" style="2"/>
    <col min="3085" max="3085" width="7.28515625" style="2" customWidth="1"/>
    <col min="3086" max="3086" width="97.85546875" style="2" customWidth="1"/>
    <col min="3087" max="3092" width="18.7109375" style="2" customWidth="1"/>
    <col min="3093" max="3340" width="9.140625" style="2"/>
    <col min="3341" max="3341" width="7.28515625" style="2" customWidth="1"/>
    <col min="3342" max="3342" width="97.85546875" style="2" customWidth="1"/>
    <col min="3343" max="3348" width="18.7109375" style="2" customWidth="1"/>
    <col min="3349" max="3596" width="9.140625" style="2"/>
    <col min="3597" max="3597" width="7.28515625" style="2" customWidth="1"/>
    <col min="3598" max="3598" width="97.85546875" style="2" customWidth="1"/>
    <col min="3599" max="3604" width="18.7109375" style="2" customWidth="1"/>
    <col min="3605" max="3852" width="9.140625" style="2"/>
    <col min="3853" max="3853" width="7.28515625" style="2" customWidth="1"/>
    <col min="3854" max="3854" width="97.85546875" style="2" customWidth="1"/>
    <col min="3855" max="3860" width="18.7109375" style="2" customWidth="1"/>
    <col min="3861" max="4108" width="9.140625" style="2"/>
    <col min="4109" max="4109" width="7.28515625" style="2" customWidth="1"/>
    <col min="4110" max="4110" width="97.85546875" style="2" customWidth="1"/>
    <col min="4111" max="4116" width="18.7109375" style="2" customWidth="1"/>
    <col min="4117" max="4364" width="9.140625" style="2"/>
    <col min="4365" max="4365" width="7.28515625" style="2" customWidth="1"/>
    <col min="4366" max="4366" width="97.85546875" style="2" customWidth="1"/>
    <col min="4367" max="4372" width="18.7109375" style="2" customWidth="1"/>
    <col min="4373" max="4620" width="9.140625" style="2"/>
    <col min="4621" max="4621" width="7.28515625" style="2" customWidth="1"/>
    <col min="4622" max="4622" width="97.85546875" style="2" customWidth="1"/>
    <col min="4623" max="4628" width="18.7109375" style="2" customWidth="1"/>
    <col min="4629" max="4876" width="9.140625" style="2"/>
    <col min="4877" max="4877" width="7.28515625" style="2" customWidth="1"/>
    <col min="4878" max="4878" width="97.85546875" style="2" customWidth="1"/>
    <col min="4879" max="4884" width="18.7109375" style="2" customWidth="1"/>
    <col min="4885" max="5132" width="9.140625" style="2"/>
    <col min="5133" max="5133" width="7.28515625" style="2" customWidth="1"/>
    <col min="5134" max="5134" width="97.85546875" style="2" customWidth="1"/>
    <col min="5135" max="5140" width="18.7109375" style="2" customWidth="1"/>
    <col min="5141" max="5388" width="9.140625" style="2"/>
    <col min="5389" max="5389" width="7.28515625" style="2" customWidth="1"/>
    <col min="5390" max="5390" width="97.85546875" style="2" customWidth="1"/>
    <col min="5391" max="5396" width="18.7109375" style="2" customWidth="1"/>
    <col min="5397" max="5644" width="9.140625" style="2"/>
    <col min="5645" max="5645" width="7.28515625" style="2" customWidth="1"/>
    <col min="5646" max="5646" width="97.85546875" style="2" customWidth="1"/>
    <col min="5647" max="5652" width="18.7109375" style="2" customWidth="1"/>
    <col min="5653" max="5900" width="9.140625" style="2"/>
    <col min="5901" max="5901" width="7.28515625" style="2" customWidth="1"/>
    <col min="5902" max="5902" width="97.85546875" style="2" customWidth="1"/>
    <col min="5903" max="5908" width="18.7109375" style="2" customWidth="1"/>
    <col min="5909" max="6156" width="9.140625" style="2"/>
    <col min="6157" max="6157" width="7.28515625" style="2" customWidth="1"/>
    <col min="6158" max="6158" width="97.85546875" style="2" customWidth="1"/>
    <col min="6159" max="6164" width="18.7109375" style="2" customWidth="1"/>
    <col min="6165" max="6412" width="9.140625" style="2"/>
    <col min="6413" max="6413" width="7.28515625" style="2" customWidth="1"/>
    <col min="6414" max="6414" width="97.85546875" style="2" customWidth="1"/>
    <col min="6415" max="6420" width="18.7109375" style="2" customWidth="1"/>
    <col min="6421" max="6668" width="9.140625" style="2"/>
    <col min="6669" max="6669" width="7.28515625" style="2" customWidth="1"/>
    <col min="6670" max="6670" width="97.85546875" style="2" customWidth="1"/>
    <col min="6671" max="6676" width="18.7109375" style="2" customWidth="1"/>
    <col min="6677" max="6924" width="9.140625" style="2"/>
    <col min="6925" max="6925" width="7.28515625" style="2" customWidth="1"/>
    <col min="6926" max="6926" width="97.85546875" style="2" customWidth="1"/>
    <col min="6927" max="6932" width="18.7109375" style="2" customWidth="1"/>
    <col min="6933" max="7180" width="9.140625" style="2"/>
    <col min="7181" max="7181" width="7.28515625" style="2" customWidth="1"/>
    <col min="7182" max="7182" width="97.85546875" style="2" customWidth="1"/>
    <col min="7183" max="7188" width="18.7109375" style="2" customWidth="1"/>
    <col min="7189" max="7436" width="9.140625" style="2"/>
    <col min="7437" max="7437" width="7.28515625" style="2" customWidth="1"/>
    <col min="7438" max="7438" width="97.85546875" style="2" customWidth="1"/>
    <col min="7439" max="7444" width="18.7109375" style="2" customWidth="1"/>
    <col min="7445" max="7692" width="9.140625" style="2"/>
    <col min="7693" max="7693" width="7.28515625" style="2" customWidth="1"/>
    <col min="7694" max="7694" width="97.85546875" style="2" customWidth="1"/>
    <col min="7695" max="7700" width="18.7109375" style="2" customWidth="1"/>
    <col min="7701" max="7948" width="9.140625" style="2"/>
    <col min="7949" max="7949" width="7.28515625" style="2" customWidth="1"/>
    <col min="7950" max="7950" width="97.85546875" style="2" customWidth="1"/>
    <col min="7951" max="7956" width="18.7109375" style="2" customWidth="1"/>
    <col min="7957" max="8204" width="9.140625" style="2"/>
    <col min="8205" max="8205" width="7.28515625" style="2" customWidth="1"/>
    <col min="8206" max="8206" width="97.85546875" style="2" customWidth="1"/>
    <col min="8207" max="8212" width="18.7109375" style="2" customWidth="1"/>
    <col min="8213" max="8460" width="9.140625" style="2"/>
    <col min="8461" max="8461" width="7.28515625" style="2" customWidth="1"/>
    <col min="8462" max="8462" width="97.85546875" style="2" customWidth="1"/>
    <col min="8463" max="8468" width="18.7109375" style="2" customWidth="1"/>
    <col min="8469" max="8716" width="9.140625" style="2"/>
    <col min="8717" max="8717" width="7.28515625" style="2" customWidth="1"/>
    <col min="8718" max="8718" width="97.85546875" style="2" customWidth="1"/>
    <col min="8719" max="8724" width="18.7109375" style="2" customWidth="1"/>
    <col min="8725" max="8972" width="9.140625" style="2"/>
    <col min="8973" max="8973" width="7.28515625" style="2" customWidth="1"/>
    <col min="8974" max="8974" width="97.85546875" style="2" customWidth="1"/>
    <col min="8975" max="8980" width="18.7109375" style="2" customWidth="1"/>
    <col min="8981" max="9228" width="9.140625" style="2"/>
    <col min="9229" max="9229" width="7.28515625" style="2" customWidth="1"/>
    <col min="9230" max="9230" width="97.85546875" style="2" customWidth="1"/>
    <col min="9231" max="9236" width="18.7109375" style="2" customWidth="1"/>
    <col min="9237" max="9484" width="9.140625" style="2"/>
    <col min="9485" max="9485" width="7.28515625" style="2" customWidth="1"/>
    <col min="9486" max="9486" width="97.85546875" style="2" customWidth="1"/>
    <col min="9487" max="9492" width="18.7109375" style="2" customWidth="1"/>
    <col min="9493" max="9740" width="9.140625" style="2"/>
    <col min="9741" max="9741" width="7.28515625" style="2" customWidth="1"/>
    <col min="9742" max="9742" width="97.85546875" style="2" customWidth="1"/>
    <col min="9743" max="9748" width="18.7109375" style="2" customWidth="1"/>
    <col min="9749" max="9996" width="9.140625" style="2"/>
    <col min="9997" max="9997" width="7.28515625" style="2" customWidth="1"/>
    <col min="9998" max="9998" width="97.85546875" style="2" customWidth="1"/>
    <col min="9999" max="10004" width="18.7109375" style="2" customWidth="1"/>
    <col min="10005" max="10252" width="9.140625" style="2"/>
    <col min="10253" max="10253" width="7.28515625" style="2" customWidth="1"/>
    <col min="10254" max="10254" width="97.85546875" style="2" customWidth="1"/>
    <col min="10255" max="10260" width="18.7109375" style="2" customWidth="1"/>
    <col min="10261" max="10508" width="9.140625" style="2"/>
    <col min="10509" max="10509" width="7.28515625" style="2" customWidth="1"/>
    <col min="10510" max="10510" width="97.85546875" style="2" customWidth="1"/>
    <col min="10511" max="10516" width="18.7109375" style="2" customWidth="1"/>
    <col min="10517" max="10764" width="9.140625" style="2"/>
    <col min="10765" max="10765" width="7.28515625" style="2" customWidth="1"/>
    <col min="10766" max="10766" width="97.85546875" style="2" customWidth="1"/>
    <col min="10767" max="10772" width="18.7109375" style="2" customWidth="1"/>
    <col min="10773" max="11020" width="9.140625" style="2"/>
    <col min="11021" max="11021" width="7.28515625" style="2" customWidth="1"/>
    <col min="11022" max="11022" width="97.85546875" style="2" customWidth="1"/>
    <col min="11023" max="11028" width="18.7109375" style="2" customWidth="1"/>
    <col min="11029" max="11276" width="9.140625" style="2"/>
    <col min="11277" max="11277" width="7.28515625" style="2" customWidth="1"/>
    <col min="11278" max="11278" width="97.85546875" style="2" customWidth="1"/>
    <col min="11279" max="11284" width="18.7109375" style="2" customWidth="1"/>
    <col min="11285" max="11532" width="9.140625" style="2"/>
    <col min="11533" max="11533" width="7.28515625" style="2" customWidth="1"/>
    <col min="11534" max="11534" width="97.85546875" style="2" customWidth="1"/>
    <col min="11535" max="11540" width="18.7109375" style="2" customWidth="1"/>
    <col min="11541" max="11788" width="9.140625" style="2"/>
    <col min="11789" max="11789" width="7.28515625" style="2" customWidth="1"/>
    <col min="11790" max="11790" width="97.85546875" style="2" customWidth="1"/>
    <col min="11791" max="11796" width="18.7109375" style="2" customWidth="1"/>
    <col min="11797" max="12044" width="9.140625" style="2"/>
    <col min="12045" max="12045" width="7.28515625" style="2" customWidth="1"/>
    <col min="12046" max="12046" width="97.85546875" style="2" customWidth="1"/>
    <col min="12047" max="12052" width="18.7109375" style="2" customWidth="1"/>
    <col min="12053" max="12300" width="9.140625" style="2"/>
    <col min="12301" max="12301" width="7.28515625" style="2" customWidth="1"/>
    <col min="12302" max="12302" width="97.85546875" style="2" customWidth="1"/>
    <col min="12303" max="12308" width="18.7109375" style="2" customWidth="1"/>
    <col min="12309" max="12556" width="9.140625" style="2"/>
    <col min="12557" max="12557" width="7.28515625" style="2" customWidth="1"/>
    <col min="12558" max="12558" width="97.85546875" style="2" customWidth="1"/>
    <col min="12559" max="12564" width="18.7109375" style="2" customWidth="1"/>
    <col min="12565" max="12812" width="9.140625" style="2"/>
    <col min="12813" max="12813" width="7.28515625" style="2" customWidth="1"/>
    <col min="12814" max="12814" width="97.85546875" style="2" customWidth="1"/>
    <col min="12815" max="12820" width="18.7109375" style="2" customWidth="1"/>
    <col min="12821" max="13068" width="9.140625" style="2"/>
    <col min="13069" max="13069" width="7.28515625" style="2" customWidth="1"/>
    <col min="13070" max="13070" width="97.85546875" style="2" customWidth="1"/>
    <col min="13071" max="13076" width="18.7109375" style="2" customWidth="1"/>
    <col min="13077" max="13324" width="9.140625" style="2"/>
    <col min="13325" max="13325" width="7.28515625" style="2" customWidth="1"/>
    <col min="13326" max="13326" width="97.85546875" style="2" customWidth="1"/>
    <col min="13327" max="13332" width="18.7109375" style="2" customWidth="1"/>
    <col min="13333" max="13580" width="9.140625" style="2"/>
    <col min="13581" max="13581" width="7.28515625" style="2" customWidth="1"/>
    <col min="13582" max="13582" width="97.85546875" style="2" customWidth="1"/>
    <col min="13583" max="13588" width="18.7109375" style="2" customWidth="1"/>
    <col min="13589" max="13836" width="9.140625" style="2"/>
    <col min="13837" max="13837" width="7.28515625" style="2" customWidth="1"/>
    <col min="13838" max="13838" width="97.85546875" style="2" customWidth="1"/>
    <col min="13839" max="13844" width="18.7109375" style="2" customWidth="1"/>
    <col min="13845" max="14092" width="9.140625" style="2"/>
    <col min="14093" max="14093" width="7.28515625" style="2" customWidth="1"/>
    <col min="14094" max="14094" width="97.85546875" style="2" customWidth="1"/>
    <col min="14095" max="14100" width="18.7109375" style="2" customWidth="1"/>
    <col min="14101" max="14348" width="9.140625" style="2"/>
    <col min="14349" max="14349" width="7.28515625" style="2" customWidth="1"/>
    <col min="14350" max="14350" width="97.85546875" style="2" customWidth="1"/>
    <col min="14351" max="14356" width="18.7109375" style="2" customWidth="1"/>
    <col min="14357" max="14604" width="9.140625" style="2"/>
    <col min="14605" max="14605" width="7.28515625" style="2" customWidth="1"/>
    <col min="14606" max="14606" width="97.85546875" style="2" customWidth="1"/>
    <col min="14607" max="14612" width="18.7109375" style="2" customWidth="1"/>
    <col min="14613" max="14860" width="9.140625" style="2"/>
    <col min="14861" max="14861" width="7.28515625" style="2" customWidth="1"/>
    <col min="14862" max="14862" width="97.85546875" style="2" customWidth="1"/>
    <col min="14863" max="14868" width="18.7109375" style="2" customWidth="1"/>
    <col min="14869" max="15116" width="9.140625" style="2"/>
    <col min="15117" max="15117" width="7.28515625" style="2" customWidth="1"/>
    <col min="15118" max="15118" width="97.85546875" style="2" customWidth="1"/>
    <col min="15119" max="15124" width="18.7109375" style="2" customWidth="1"/>
    <col min="15125" max="15372" width="9.140625" style="2"/>
    <col min="15373" max="15373" width="7.28515625" style="2" customWidth="1"/>
    <col min="15374" max="15374" width="97.85546875" style="2" customWidth="1"/>
    <col min="15375" max="15380" width="18.7109375" style="2" customWidth="1"/>
    <col min="15381" max="15628" width="9.140625" style="2"/>
    <col min="15629" max="15629" width="7.28515625" style="2" customWidth="1"/>
    <col min="15630" max="15630" width="97.85546875" style="2" customWidth="1"/>
    <col min="15631" max="15636" width="18.7109375" style="2" customWidth="1"/>
    <col min="15637" max="15884" width="9.140625" style="2"/>
    <col min="15885" max="15885" width="7.28515625" style="2" customWidth="1"/>
    <col min="15886" max="15886" width="97.85546875" style="2" customWidth="1"/>
    <col min="15887" max="15892" width="18.7109375" style="2" customWidth="1"/>
    <col min="15893" max="16140" width="9.140625" style="2"/>
    <col min="16141" max="16141" width="7.28515625" style="2" customWidth="1"/>
    <col min="16142" max="16142" width="97.85546875" style="2" customWidth="1"/>
    <col min="16143" max="16148" width="18.7109375" style="2" customWidth="1"/>
    <col min="16149" max="16384" width="9.140625" style="2"/>
  </cols>
  <sheetData>
    <row r="1" spans="1:27" ht="28.5" customHeight="1" x14ac:dyDescent="0.2">
      <c r="A1" s="1" t="s">
        <v>0</v>
      </c>
      <c r="B1" s="1"/>
      <c r="C1" s="1"/>
      <c r="D1" s="1"/>
      <c r="E1" s="1"/>
      <c r="F1" s="1"/>
      <c r="G1" s="1"/>
      <c r="H1" s="1"/>
      <c r="I1" s="1"/>
      <c r="J1" s="1"/>
      <c r="K1" s="1"/>
      <c r="L1" s="1"/>
      <c r="M1" s="1"/>
      <c r="N1" s="1"/>
      <c r="O1" s="1"/>
      <c r="P1" s="1"/>
      <c r="Q1" s="1"/>
      <c r="R1" s="1"/>
      <c r="S1" s="1"/>
      <c r="T1" s="1"/>
    </row>
    <row r="2" spans="1:27" ht="17.100000000000001" customHeight="1" x14ac:dyDescent="0.2">
      <c r="A2" s="7" t="s">
        <v>1</v>
      </c>
      <c r="B2" s="7"/>
      <c r="C2" s="7"/>
      <c r="D2" s="7"/>
      <c r="E2" s="7"/>
      <c r="F2" s="7"/>
      <c r="G2" s="7"/>
      <c r="H2" s="7"/>
      <c r="I2" s="7"/>
      <c r="J2" s="7"/>
      <c r="K2" s="7"/>
      <c r="L2" s="7"/>
      <c r="M2" s="7"/>
      <c r="N2" s="7"/>
      <c r="O2" s="7"/>
      <c r="P2" s="7"/>
      <c r="Q2" s="7"/>
      <c r="R2" s="7"/>
      <c r="S2" s="7"/>
      <c r="T2" s="7"/>
    </row>
    <row r="3" spans="1:27" ht="17.100000000000001" customHeight="1" x14ac:dyDescent="0.25">
      <c r="A3" s="7" t="s">
        <v>2</v>
      </c>
      <c r="B3" s="7"/>
      <c r="C3" s="7"/>
      <c r="D3" s="7"/>
      <c r="E3" s="7"/>
      <c r="F3" s="7"/>
      <c r="G3" s="7"/>
      <c r="H3" s="7"/>
      <c r="I3" s="7"/>
      <c r="J3" s="7"/>
      <c r="K3" s="7"/>
      <c r="L3" s="7"/>
      <c r="M3" s="7"/>
      <c r="N3" s="7"/>
      <c r="O3" s="7"/>
      <c r="P3" s="7"/>
      <c r="Q3" s="7"/>
      <c r="R3" s="7"/>
      <c r="S3" s="7"/>
      <c r="T3" s="7"/>
      <c r="W3"/>
    </row>
    <row r="4" spans="1:27" ht="17.100000000000001" customHeight="1" x14ac:dyDescent="0.2">
      <c r="A4" s="8" t="s">
        <v>3</v>
      </c>
      <c r="B4" s="8"/>
      <c r="C4" s="8"/>
      <c r="D4" s="8"/>
      <c r="E4" s="8"/>
      <c r="F4" s="8"/>
      <c r="G4" s="8"/>
      <c r="H4" s="8"/>
      <c r="I4" s="8"/>
      <c r="J4" s="8"/>
      <c r="K4" s="8"/>
      <c r="L4" s="8"/>
      <c r="M4" s="8"/>
      <c r="N4" s="8"/>
      <c r="O4" s="8"/>
      <c r="P4" s="8"/>
      <c r="Q4" s="8"/>
      <c r="R4" s="8"/>
      <c r="S4" s="8"/>
      <c r="T4" s="8"/>
    </row>
    <row r="5" spans="1:27" ht="25.5" x14ac:dyDescent="0.2">
      <c r="A5" s="9" t="s">
        <v>4</v>
      </c>
      <c r="B5" s="10" t="s">
        <v>5</v>
      </c>
      <c r="C5" s="11" t="s">
        <v>6</v>
      </c>
      <c r="D5" s="12" t="s">
        <v>7</v>
      </c>
      <c r="E5" s="12" t="s">
        <v>8</v>
      </c>
      <c r="F5" s="12" t="s">
        <v>9</v>
      </c>
      <c r="G5" s="12" t="s">
        <v>10</v>
      </c>
      <c r="H5" s="12" t="s">
        <v>11</v>
      </c>
      <c r="I5" s="12" t="s">
        <v>12</v>
      </c>
      <c r="J5" s="12" t="s">
        <v>13</v>
      </c>
      <c r="K5" s="12" t="s">
        <v>14</v>
      </c>
      <c r="L5" s="12" t="s">
        <v>15</v>
      </c>
      <c r="M5" s="12" t="s">
        <v>16</v>
      </c>
      <c r="N5" s="13" t="s">
        <v>17</v>
      </c>
      <c r="O5" s="12" t="s">
        <v>18</v>
      </c>
      <c r="P5" s="12" t="s">
        <v>19</v>
      </c>
      <c r="Q5" s="12" t="s">
        <v>20</v>
      </c>
      <c r="R5" s="12" t="s">
        <v>21</v>
      </c>
      <c r="S5" s="12" t="s">
        <v>22</v>
      </c>
      <c r="T5" s="13" t="s">
        <v>23</v>
      </c>
      <c r="U5" s="14"/>
      <c r="V5" s="15"/>
      <c r="W5" s="16"/>
      <c r="X5" s="17"/>
      <c r="Y5" s="18"/>
      <c r="Z5" s="16"/>
      <c r="AA5" s="19"/>
    </row>
    <row r="6" spans="1:27" ht="15.95" hidden="1" customHeight="1" x14ac:dyDescent="0.2">
      <c r="A6" s="20">
        <v>1</v>
      </c>
      <c r="B6" s="21" t="s">
        <v>24</v>
      </c>
      <c r="C6" s="21">
        <f t="shared" ref="C6:C11" si="0">SUM(D6:T6)</f>
        <v>0</v>
      </c>
      <c r="D6" s="21"/>
      <c r="E6" s="21"/>
      <c r="F6" s="21"/>
      <c r="G6" s="21"/>
      <c r="H6" s="21"/>
      <c r="I6" s="21"/>
      <c r="J6" s="21"/>
      <c r="K6" s="21"/>
      <c r="L6" s="21"/>
      <c r="M6" s="21"/>
      <c r="N6" s="21"/>
      <c r="O6" s="21"/>
      <c r="P6" s="21"/>
      <c r="Q6" s="21"/>
      <c r="R6" s="21"/>
      <c r="S6" s="21"/>
      <c r="T6" s="21"/>
      <c r="U6" s="14"/>
      <c r="V6" s="6"/>
      <c r="W6" s="5"/>
    </row>
    <row r="7" spans="1:27" ht="15.95" hidden="1" customHeight="1" x14ac:dyDescent="0.2">
      <c r="A7" s="20">
        <v>2</v>
      </c>
      <c r="B7" s="22" t="s">
        <v>25</v>
      </c>
      <c r="C7" s="23">
        <f t="shared" si="0"/>
        <v>0</v>
      </c>
      <c r="D7" s="23"/>
      <c r="E7" s="23"/>
      <c r="F7" s="23"/>
      <c r="G7" s="23"/>
      <c r="H7" s="23"/>
      <c r="I7" s="23"/>
      <c r="J7" s="23"/>
      <c r="K7" s="23"/>
      <c r="L7" s="23"/>
      <c r="M7" s="23"/>
      <c r="N7" s="23"/>
      <c r="O7" s="23"/>
      <c r="P7" s="23"/>
      <c r="Q7" s="24"/>
      <c r="R7" s="25"/>
      <c r="S7" s="26"/>
      <c r="T7" s="26"/>
      <c r="U7" s="14"/>
      <c r="V7" s="6"/>
      <c r="W7" s="5"/>
    </row>
    <row r="8" spans="1:27" ht="15.95" hidden="1" customHeight="1" x14ac:dyDescent="0.2">
      <c r="A8" s="20">
        <v>3</v>
      </c>
      <c r="B8" s="22" t="s">
        <v>26</v>
      </c>
      <c r="C8" s="23">
        <f t="shared" si="0"/>
        <v>0</v>
      </c>
      <c r="D8" s="23"/>
      <c r="E8" s="23"/>
      <c r="F8" s="23"/>
      <c r="G8" s="23"/>
      <c r="H8" s="23"/>
      <c r="I8" s="23"/>
      <c r="J8" s="23"/>
      <c r="K8" s="23"/>
      <c r="L8" s="23"/>
      <c r="M8" s="23"/>
      <c r="N8" s="23"/>
      <c r="O8" s="23"/>
      <c r="P8" s="23"/>
      <c r="Q8" s="24"/>
      <c r="R8" s="25"/>
      <c r="S8" s="23"/>
      <c r="T8" s="23"/>
      <c r="U8" s="14"/>
      <c r="V8" s="6"/>
      <c r="W8" s="5"/>
    </row>
    <row r="9" spans="1:27" ht="15.95" hidden="1" customHeight="1" x14ac:dyDescent="0.2">
      <c r="A9" s="20">
        <v>4</v>
      </c>
      <c r="B9" s="22" t="s">
        <v>27</v>
      </c>
      <c r="C9" s="23">
        <f t="shared" si="0"/>
        <v>0</v>
      </c>
      <c r="D9" s="23"/>
      <c r="E9" s="23"/>
      <c r="F9" s="23"/>
      <c r="G9" s="23"/>
      <c r="H9" s="23"/>
      <c r="I9" s="23"/>
      <c r="J9" s="23"/>
      <c r="K9" s="23"/>
      <c r="L9" s="23"/>
      <c r="M9" s="23"/>
      <c r="N9" s="23"/>
      <c r="O9" s="23"/>
      <c r="P9" s="23"/>
      <c r="R9" s="23"/>
      <c r="S9" s="23"/>
      <c r="T9" s="23"/>
      <c r="U9" s="14"/>
      <c r="V9" s="6"/>
      <c r="W9" s="5"/>
    </row>
    <row r="10" spans="1:27" ht="15.95" hidden="1" customHeight="1" x14ac:dyDescent="0.2">
      <c r="A10" s="20">
        <v>5</v>
      </c>
      <c r="B10" s="22" t="s">
        <v>28</v>
      </c>
      <c r="C10" s="23">
        <f t="shared" si="0"/>
        <v>0</v>
      </c>
      <c r="D10" s="23"/>
      <c r="E10" s="23"/>
      <c r="F10" s="23"/>
      <c r="G10" s="23"/>
      <c r="H10" s="23"/>
      <c r="I10" s="23"/>
      <c r="J10" s="23"/>
      <c r="K10" s="23"/>
      <c r="L10" s="23"/>
      <c r="M10" s="23"/>
      <c r="N10" s="23"/>
      <c r="O10" s="23"/>
      <c r="P10" s="23"/>
      <c r="Q10" s="24"/>
      <c r="R10" s="23"/>
      <c r="S10" s="23"/>
      <c r="T10" s="23"/>
      <c r="U10" s="14"/>
      <c r="V10" s="6"/>
      <c r="W10" s="5"/>
    </row>
    <row r="11" spans="1:27" ht="15.95" customHeight="1" thickBot="1" x14ac:dyDescent="0.25">
      <c r="A11" s="20">
        <v>6</v>
      </c>
      <c r="B11" s="28" t="s">
        <v>29</v>
      </c>
      <c r="C11" s="68">
        <f t="shared" si="0"/>
        <v>370116777.09000009</v>
      </c>
      <c r="D11" s="68">
        <v>8503572.0199999977</v>
      </c>
      <c r="E11" s="68">
        <v>11457539.310000002</v>
      </c>
      <c r="F11" s="68">
        <v>15839454.710000001</v>
      </c>
      <c r="G11" s="68">
        <v>12040356.68</v>
      </c>
      <c r="H11" s="68">
        <v>19890641.779999997</v>
      </c>
      <c r="I11" s="68">
        <v>9040018.3900000006</v>
      </c>
      <c r="J11" s="68">
        <v>2790678.76</v>
      </c>
      <c r="K11" s="68">
        <v>2691740.8</v>
      </c>
      <c r="L11" s="68">
        <v>12220579.889999999</v>
      </c>
      <c r="M11" s="68">
        <v>8884778.4699999988</v>
      </c>
      <c r="N11" s="68">
        <v>159014330.87999997</v>
      </c>
      <c r="O11" s="68">
        <v>51340871.080000006</v>
      </c>
      <c r="P11" s="68">
        <v>8007344.3699999992</v>
      </c>
      <c r="Q11" s="68">
        <v>29487123.41</v>
      </c>
      <c r="R11" s="68">
        <v>873631.90999999992</v>
      </c>
      <c r="S11" s="68">
        <v>15320960.66</v>
      </c>
      <c r="T11" s="68">
        <v>2713153.9700000007</v>
      </c>
      <c r="U11" s="14"/>
      <c r="V11" s="29"/>
      <c r="W11" s="5"/>
      <c r="X11" s="30"/>
      <c r="Y11" s="31"/>
      <c r="Z11" s="32"/>
    </row>
    <row r="12" spans="1:27" ht="15.95" customHeight="1" thickTop="1" x14ac:dyDescent="0.2">
      <c r="A12" s="20">
        <v>7</v>
      </c>
      <c r="B12" s="33" t="s">
        <v>30</v>
      </c>
      <c r="C12" s="69">
        <f t="shared" ref="C12:S12" si="1">C11</f>
        <v>370116777.09000009</v>
      </c>
      <c r="D12" s="69">
        <f t="shared" si="1"/>
        <v>8503572.0199999977</v>
      </c>
      <c r="E12" s="69">
        <f t="shared" si="1"/>
        <v>11457539.310000002</v>
      </c>
      <c r="F12" s="69">
        <f t="shared" si="1"/>
        <v>15839454.710000001</v>
      </c>
      <c r="G12" s="69">
        <f t="shared" si="1"/>
        <v>12040356.68</v>
      </c>
      <c r="H12" s="69">
        <f t="shared" si="1"/>
        <v>19890641.779999997</v>
      </c>
      <c r="I12" s="69">
        <f t="shared" si="1"/>
        <v>9040018.3900000006</v>
      </c>
      <c r="J12" s="69">
        <f t="shared" si="1"/>
        <v>2790678.76</v>
      </c>
      <c r="K12" s="69">
        <f>K11</f>
        <v>2691740.8</v>
      </c>
      <c r="L12" s="69">
        <f t="shared" si="1"/>
        <v>12220579.889999999</v>
      </c>
      <c r="M12" s="69">
        <f t="shared" si="1"/>
        <v>8884778.4699999988</v>
      </c>
      <c r="N12" s="69">
        <f t="shared" si="1"/>
        <v>159014330.87999997</v>
      </c>
      <c r="O12" s="69">
        <f t="shared" si="1"/>
        <v>51340871.080000006</v>
      </c>
      <c r="P12" s="69">
        <f t="shared" si="1"/>
        <v>8007344.3699999992</v>
      </c>
      <c r="Q12" s="69">
        <f t="shared" si="1"/>
        <v>29487123.41</v>
      </c>
      <c r="R12" s="69">
        <f t="shared" si="1"/>
        <v>873631.90999999992</v>
      </c>
      <c r="S12" s="69">
        <f t="shared" si="1"/>
        <v>15320960.66</v>
      </c>
      <c r="T12" s="69">
        <f>T11</f>
        <v>2713153.9700000007</v>
      </c>
      <c r="U12" s="14"/>
      <c r="V12" s="29"/>
      <c r="W12" s="5"/>
      <c r="X12" s="30"/>
      <c r="Y12" s="31"/>
      <c r="Z12" s="32"/>
    </row>
    <row r="13" spans="1:27" ht="15" customHeight="1" x14ac:dyDescent="0.2">
      <c r="A13" s="20">
        <v>8</v>
      </c>
      <c r="B13" s="34" t="s">
        <v>31</v>
      </c>
      <c r="C13" s="70"/>
      <c r="D13" s="70"/>
      <c r="E13" s="70"/>
      <c r="F13" s="70"/>
      <c r="G13" s="70"/>
      <c r="H13" s="70"/>
      <c r="I13" s="70"/>
      <c r="J13" s="70"/>
      <c r="K13" s="70"/>
      <c r="L13" s="35"/>
      <c r="M13" s="35"/>
      <c r="N13" s="35"/>
      <c r="O13" s="35"/>
      <c r="P13" s="35"/>
      <c r="Q13" s="35"/>
      <c r="R13" s="35"/>
      <c r="S13" s="35"/>
      <c r="T13" s="35"/>
      <c r="U13" s="14"/>
      <c r="V13" s="29"/>
      <c r="W13" s="5"/>
      <c r="X13" s="30"/>
    </row>
    <row r="14" spans="1:27" ht="15.95" customHeight="1" x14ac:dyDescent="0.2">
      <c r="A14" s="20">
        <v>9</v>
      </c>
      <c r="B14" s="36" t="s">
        <v>32</v>
      </c>
      <c r="C14" s="37"/>
      <c r="D14" s="37"/>
      <c r="E14" s="37"/>
      <c r="F14" s="37"/>
      <c r="G14" s="37"/>
      <c r="H14" s="37"/>
      <c r="I14" s="37"/>
      <c r="J14" s="37"/>
      <c r="K14" s="37"/>
      <c r="L14" s="37"/>
      <c r="M14" s="37"/>
      <c r="N14" s="37"/>
      <c r="O14" s="37"/>
      <c r="P14" s="37"/>
      <c r="Q14" s="37"/>
      <c r="R14" s="37"/>
      <c r="S14" s="37"/>
      <c r="T14" s="37"/>
      <c r="U14" s="14"/>
      <c r="V14" s="29"/>
      <c r="W14" s="5"/>
      <c r="X14" s="30"/>
    </row>
    <row r="15" spans="1:27" ht="15.95" customHeight="1" x14ac:dyDescent="0.2">
      <c r="A15" s="20">
        <v>10</v>
      </c>
      <c r="B15" s="38" t="s">
        <v>33</v>
      </c>
      <c r="C15" s="60">
        <f>SUM(D15:T15)</f>
        <v>428976.68</v>
      </c>
      <c r="D15" s="60">
        <v>12785.34</v>
      </c>
      <c r="E15" s="60">
        <v>55183.869999999995</v>
      </c>
      <c r="F15" s="60">
        <v>8408.19</v>
      </c>
      <c r="G15" s="60">
        <v>13922.609999999999</v>
      </c>
      <c r="H15" s="60">
        <v>9454.3799999999992</v>
      </c>
      <c r="I15" s="60">
        <v>13092.900000000001</v>
      </c>
      <c r="J15" s="60">
        <v>17820.009999999998</v>
      </c>
      <c r="K15" s="60">
        <v>6585.1</v>
      </c>
      <c r="L15" s="60">
        <v>43363.31</v>
      </c>
      <c r="M15" s="60">
        <v>7192.55</v>
      </c>
      <c r="N15" s="60">
        <v>154207.97999999998</v>
      </c>
      <c r="O15" s="60">
        <v>29586.27</v>
      </c>
      <c r="P15" s="60">
        <v>12844.060000000001</v>
      </c>
      <c r="Q15" s="71">
        <v>11298.119999999999</v>
      </c>
      <c r="R15" s="72">
        <v>5985.74</v>
      </c>
      <c r="S15" s="60">
        <v>14611.81</v>
      </c>
      <c r="T15" s="60">
        <v>12634.44</v>
      </c>
      <c r="U15" s="14"/>
      <c r="V15" s="29"/>
      <c r="W15" s="5"/>
      <c r="X15" s="30"/>
      <c r="Y15" s="31"/>
      <c r="Z15" s="32"/>
    </row>
    <row r="16" spans="1:27" ht="15.95" customHeight="1" x14ac:dyDescent="0.2">
      <c r="A16" s="20">
        <v>11</v>
      </c>
      <c r="B16" s="38" t="s">
        <v>34</v>
      </c>
      <c r="C16" s="60">
        <f>SUM(D16:T16)</f>
        <v>2972114</v>
      </c>
      <c r="D16" s="60">
        <v>68706.5</v>
      </c>
      <c r="E16" s="60">
        <v>89024</v>
      </c>
      <c r="F16" s="60">
        <v>127832</v>
      </c>
      <c r="G16" s="60">
        <v>97243.5</v>
      </c>
      <c r="H16" s="60">
        <v>161988.5</v>
      </c>
      <c r="I16" s="60">
        <v>69646</v>
      </c>
      <c r="J16" s="60">
        <v>22325.5</v>
      </c>
      <c r="K16" s="60">
        <v>21283</v>
      </c>
      <c r="L16" s="60">
        <v>97411.5</v>
      </c>
      <c r="M16" s="60">
        <v>71364</v>
      </c>
      <c r="N16" s="60">
        <v>1271427.5</v>
      </c>
      <c r="O16" s="60">
        <v>415399</v>
      </c>
      <c r="P16" s="60">
        <v>64480</v>
      </c>
      <c r="Q16" s="60">
        <v>241302.5</v>
      </c>
      <c r="R16" s="60">
        <v>7158.5</v>
      </c>
      <c r="S16" s="60">
        <v>124588</v>
      </c>
      <c r="T16" s="60">
        <v>20934</v>
      </c>
      <c r="U16" s="14"/>
      <c r="V16" s="29"/>
      <c r="W16" s="5"/>
      <c r="X16" s="30"/>
      <c r="Y16" s="31"/>
      <c r="Z16" s="32"/>
    </row>
    <row r="17" spans="1:26" ht="26.25" customHeight="1" x14ac:dyDescent="0.2">
      <c r="A17" s="20">
        <v>12</v>
      </c>
      <c r="B17" s="39" t="s">
        <v>35</v>
      </c>
      <c r="C17" s="60">
        <f>SUM(D17:T17)</f>
        <v>0</v>
      </c>
      <c r="D17" s="60">
        <v>0</v>
      </c>
      <c r="E17" s="60">
        <v>0</v>
      </c>
      <c r="F17" s="60">
        <v>0</v>
      </c>
      <c r="G17" s="60">
        <v>0</v>
      </c>
      <c r="H17" s="60">
        <v>0</v>
      </c>
      <c r="I17" s="60">
        <v>0</v>
      </c>
      <c r="J17" s="60">
        <v>0</v>
      </c>
      <c r="K17" s="73">
        <v>0</v>
      </c>
      <c r="L17" s="60">
        <v>0</v>
      </c>
      <c r="M17" s="60">
        <v>0</v>
      </c>
      <c r="N17" s="60">
        <v>0</v>
      </c>
      <c r="O17" s="60">
        <v>0</v>
      </c>
      <c r="P17" s="60">
        <v>0</v>
      </c>
      <c r="Q17" s="60">
        <v>0</v>
      </c>
      <c r="R17" s="60">
        <v>0</v>
      </c>
      <c r="S17" s="60">
        <v>0</v>
      </c>
      <c r="T17" s="60">
        <v>0</v>
      </c>
      <c r="U17" s="14"/>
      <c r="V17" s="29"/>
      <c r="W17" s="5"/>
      <c r="X17" s="30"/>
      <c r="Y17" s="31"/>
      <c r="Z17" s="32"/>
    </row>
    <row r="18" spans="1:26" ht="15.95" customHeight="1" x14ac:dyDescent="0.2">
      <c r="A18" s="20">
        <v>13</v>
      </c>
      <c r="B18" s="40" t="s">
        <v>36</v>
      </c>
      <c r="C18" s="74">
        <f>SUM(D18:T18)</f>
        <v>3401090.6800000006</v>
      </c>
      <c r="D18" s="74">
        <f>SUM(D15:D17)</f>
        <v>81491.839999999997</v>
      </c>
      <c r="E18" s="74">
        <f t="shared" ref="E18:T18" si="2">SUM(E15:E17)</f>
        <v>144207.87</v>
      </c>
      <c r="F18" s="74">
        <f t="shared" si="2"/>
        <v>136240.19</v>
      </c>
      <c r="G18" s="74">
        <f t="shared" si="2"/>
        <v>111166.11</v>
      </c>
      <c r="H18" s="74">
        <f t="shared" si="2"/>
        <v>171442.88</v>
      </c>
      <c r="I18" s="74">
        <f t="shared" si="2"/>
        <v>82738.899999999994</v>
      </c>
      <c r="J18" s="74">
        <f t="shared" si="2"/>
        <v>40145.509999999995</v>
      </c>
      <c r="K18" s="74">
        <f t="shared" si="2"/>
        <v>27868.1</v>
      </c>
      <c r="L18" s="74">
        <f t="shared" si="2"/>
        <v>140774.81</v>
      </c>
      <c r="M18" s="74">
        <f t="shared" si="2"/>
        <v>78556.55</v>
      </c>
      <c r="N18" s="74">
        <f t="shared" si="2"/>
        <v>1425635.48</v>
      </c>
      <c r="O18" s="74">
        <f t="shared" si="2"/>
        <v>444985.27</v>
      </c>
      <c r="P18" s="74">
        <f t="shared" si="2"/>
        <v>77324.06</v>
      </c>
      <c r="Q18" s="74">
        <f t="shared" si="2"/>
        <v>252600.62</v>
      </c>
      <c r="R18" s="74">
        <f t="shared" si="2"/>
        <v>13144.24</v>
      </c>
      <c r="S18" s="74">
        <f t="shared" si="2"/>
        <v>139199.81</v>
      </c>
      <c r="T18" s="74">
        <f t="shared" si="2"/>
        <v>33568.44</v>
      </c>
      <c r="U18" s="14"/>
      <c r="V18" s="29"/>
      <c r="W18" s="5"/>
      <c r="X18" s="30"/>
      <c r="Y18" s="31"/>
      <c r="Z18" s="32"/>
    </row>
    <row r="19" spans="1:26" ht="15.95" customHeight="1" x14ac:dyDescent="0.2">
      <c r="A19" s="20">
        <v>14</v>
      </c>
      <c r="B19" s="41" t="s">
        <v>37</v>
      </c>
      <c r="C19" s="75"/>
      <c r="D19" s="75"/>
      <c r="E19" s="75"/>
      <c r="F19" s="75"/>
      <c r="G19" s="75"/>
      <c r="H19" s="75"/>
      <c r="I19" s="75"/>
      <c r="J19" s="75"/>
      <c r="K19" s="75"/>
      <c r="L19" s="75"/>
      <c r="M19" s="75"/>
      <c r="N19" s="75"/>
      <c r="O19" s="75"/>
      <c r="P19" s="75"/>
      <c r="Q19" s="75"/>
      <c r="R19" s="75"/>
      <c r="S19" s="75"/>
      <c r="T19" s="75"/>
      <c r="U19" s="14"/>
      <c r="V19" s="29"/>
      <c r="W19" s="5"/>
    </row>
    <row r="20" spans="1:26" ht="15.95" customHeight="1" x14ac:dyDescent="0.2">
      <c r="A20" s="20">
        <v>15</v>
      </c>
      <c r="B20" s="38" t="s">
        <v>38</v>
      </c>
      <c r="C20" s="60">
        <f>SUM(D20:T20)</f>
        <v>6184965.8600000003</v>
      </c>
      <c r="D20" s="60">
        <v>197774.33</v>
      </c>
      <c r="E20" s="60">
        <v>132887.79</v>
      </c>
      <c r="F20" s="60">
        <v>0</v>
      </c>
      <c r="G20" s="60">
        <v>69633</v>
      </c>
      <c r="H20" s="60">
        <v>220408.99</v>
      </c>
      <c r="I20" s="60">
        <v>376397.99999999994</v>
      </c>
      <c r="J20" s="60">
        <v>0</v>
      </c>
      <c r="K20" s="60">
        <v>0</v>
      </c>
      <c r="L20" s="60">
        <v>277507.40000000002</v>
      </c>
      <c r="M20" s="60">
        <v>230010.45</v>
      </c>
      <c r="N20" s="60">
        <v>4403071.07</v>
      </c>
      <c r="O20" s="60">
        <v>0</v>
      </c>
      <c r="P20" s="60">
        <v>247107.12</v>
      </c>
      <c r="Q20" s="60">
        <v>0</v>
      </c>
      <c r="R20" s="60">
        <v>30167.32</v>
      </c>
      <c r="S20" s="60">
        <v>0.39</v>
      </c>
      <c r="T20" s="60">
        <v>0</v>
      </c>
      <c r="U20" s="14"/>
      <c r="V20" s="29"/>
      <c r="W20" s="5"/>
    </row>
    <row r="21" spans="1:26" ht="15.95" customHeight="1" x14ac:dyDescent="0.2">
      <c r="A21" s="20">
        <v>16</v>
      </c>
      <c r="B21" s="38" t="s">
        <v>39</v>
      </c>
      <c r="C21" s="60">
        <f>SUM(D21:T21)</f>
        <v>42863576.000000007</v>
      </c>
      <c r="D21" s="60">
        <v>161743.03</v>
      </c>
      <c r="E21" s="60">
        <v>864814.33</v>
      </c>
      <c r="F21" s="60">
        <v>0</v>
      </c>
      <c r="G21" s="60">
        <v>1541854.08</v>
      </c>
      <c r="H21" s="60">
        <v>2747230.87</v>
      </c>
      <c r="I21" s="60">
        <v>395137.83999999997</v>
      </c>
      <c r="J21" s="60">
        <v>94212.510000000009</v>
      </c>
      <c r="K21" s="60">
        <v>533348.73</v>
      </c>
      <c r="L21" s="60">
        <v>1711363.8499999999</v>
      </c>
      <c r="M21" s="60">
        <v>230969.7</v>
      </c>
      <c r="N21" s="60">
        <v>18604318.370000001</v>
      </c>
      <c r="O21" s="60">
        <v>9454084.7599999998</v>
      </c>
      <c r="P21" s="60">
        <v>311170.56</v>
      </c>
      <c r="Q21" s="60">
        <v>4502945.8100000005</v>
      </c>
      <c r="R21" s="60">
        <v>38362.6</v>
      </c>
      <c r="S21" s="60">
        <v>1672018.9600000002</v>
      </c>
      <c r="T21" s="60">
        <v>0</v>
      </c>
      <c r="U21" s="14"/>
      <c r="V21" s="29"/>
      <c r="W21" s="5"/>
    </row>
    <row r="22" spans="1:26" ht="15.95" customHeight="1" x14ac:dyDescent="0.2">
      <c r="A22" s="20">
        <v>17</v>
      </c>
      <c r="B22" s="38" t="s">
        <v>40</v>
      </c>
      <c r="C22" s="60">
        <f t="shared" ref="C22:C35" si="3">SUM(D22:T22)</f>
        <v>3125880.6100000003</v>
      </c>
      <c r="D22" s="60">
        <v>38590.879999999997</v>
      </c>
      <c r="E22" s="60">
        <v>11434.380000000001</v>
      </c>
      <c r="F22" s="60">
        <v>0</v>
      </c>
      <c r="G22" s="60">
        <v>26421.64</v>
      </c>
      <c r="H22" s="60">
        <v>244150.49</v>
      </c>
      <c r="I22" s="60">
        <v>29.8</v>
      </c>
      <c r="J22" s="60">
        <v>0</v>
      </c>
      <c r="K22" s="60">
        <v>6665.39</v>
      </c>
      <c r="L22" s="60">
        <v>8825.5600000000013</v>
      </c>
      <c r="M22" s="60">
        <v>33829.880000000005</v>
      </c>
      <c r="N22" s="60">
        <v>44469.850000000006</v>
      </c>
      <c r="O22" s="60">
        <v>2529899.1100000003</v>
      </c>
      <c r="P22" s="60">
        <v>52389.32</v>
      </c>
      <c r="Q22" s="60">
        <v>69640.87</v>
      </c>
      <c r="R22" s="60">
        <v>6563.08</v>
      </c>
      <c r="S22" s="60">
        <v>36671.78</v>
      </c>
      <c r="T22" s="60">
        <v>16298.579999999998</v>
      </c>
      <c r="U22" s="14"/>
      <c r="V22" s="29"/>
      <c r="W22" s="5"/>
    </row>
    <row r="23" spans="1:26" ht="15.95" customHeight="1" x14ac:dyDescent="0.2">
      <c r="A23" s="42">
        <v>18</v>
      </c>
      <c r="B23" s="43" t="s">
        <v>41</v>
      </c>
      <c r="C23" s="76">
        <f t="shared" si="3"/>
        <v>3796319.43</v>
      </c>
      <c r="D23" s="76">
        <v>151662.03</v>
      </c>
      <c r="E23" s="76">
        <v>309928.21999999997</v>
      </c>
      <c r="F23" s="76">
        <v>0</v>
      </c>
      <c r="G23" s="76">
        <v>15314.07</v>
      </c>
      <c r="H23" s="76">
        <v>0</v>
      </c>
      <c r="I23" s="76">
        <v>514605.77999999997</v>
      </c>
      <c r="J23" s="76">
        <v>0</v>
      </c>
      <c r="K23" s="76">
        <v>36700.660000000003</v>
      </c>
      <c r="L23" s="76">
        <v>52378.75</v>
      </c>
      <c r="M23" s="76">
        <v>276563.03999999998</v>
      </c>
      <c r="N23" s="76">
        <v>1838404.48</v>
      </c>
      <c r="O23" s="76">
        <v>3966.53</v>
      </c>
      <c r="P23" s="76">
        <v>303698.46999999997</v>
      </c>
      <c r="Q23" s="76">
        <v>0</v>
      </c>
      <c r="R23" s="76">
        <v>123906.77</v>
      </c>
      <c r="S23" s="76">
        <v>169190.63</v>
      </c>
      <c r="T23" s="76">
        <v>0</v>
      </c>
      <c r="U23" s="14"/>
      <c r="V23" s="29"/>
      <c r="W23" s="5"/>
    </row>
    <row r="24" spans="1:26" ht="15.95" customHeight="1" x14ac:dyDescent="0.2">
      <c r="A24" s="42">
        <v>19</v>
      </c>
      <c r="B24" s="38" t="s">
        <v>42</v>
      </c>
      <c r="C24" s="60">
        <f t="shared" si="3"/>
        <v>4860987.4799999995</v>
      </c>
      <c r="D24" s="60">
        <v>198596.68999999997</v>
      </c>
      <c r="E24" s="60">
        <v>405841.33000000007</v>
      </c>
      <c r="F24" s="60">
        <v>0</v>
      </c>
      <c r="G24" s="60">
        <v>20053.29</v>
      </c>
      <c r="H24" s="60">
        <v>0</v>
      </c>
      <c r="I24" s="60">
        <v>673860.22</v>
      </c>
      <c r="J24" s="60">
        <v>0</v>
      </c>
      <c r="K24" s="60">
        <v>48058.369999999995</v>
      </c>
      <c r="L24" s="60">
        <v>68588.34</v>
      </c>
      <c r="M24" s="60">
        <v>362150.67</v>
      </c>
      <c r="N24" s="60">
        <v>2407333.3400000003</v>
      </c>
      <c r="O24" s="60">
        <v>5194.0299999999988</v>
      </c>
      <c r="P24" s="60">
        <v>397683.68000000005</v>
      </c>
      <c r="Q24" s="60">
        <v>0</v>
      </c>
      <c r="R24" s="60">
        <v>52077.67</v>
      </c>
      <c r="S24" s="60">
        <v>221549.84999999998</v>
      </c>
      <c r="T24" s="60">
        <v>0</v>
      </c>
      <c r="U24" s="14"/>
      <c r="V24" s="29"/>
      <c r="W24" s="5"/>
    </row>
    <row r="25" spans="1:26" ht="15.95" customHeight="1" x14ac:dyDescent="0.2">
      <c r="A25" s="42">
        <v>20</v>
      </c>
      <c r="B25" s="38" t="s">
        <v>43</v>
      </c>
      <c r="C25" s="60">
        <f>SUM(D25:T25)</f>
        <v>31160871.859999996</v>
      </c>
      <c r="D25" s="60">
        <v>0</v>
      </c>
      <c r="E25" s="60">
        <v>555427.18000000005</v>
      </c>
      <c r="F25" s="60">
        <v>1200939.3799999999</v>
      </c>
      <c r="G25" s="60">
        <v>732654.02</v>
      </c>
      <c r="H25" s="60">
        <v>5214802.3499999996</v>
      </c>
      <c r="I25" s="60">
        <v>0</v>
      </c>
      <c r="J25" s="60">
        <v>0</v>
      </c>
      <c r="K25" s="60">
        <v>0</v>
      </c>
      <c r="L25" s="60">
        <v>0</v>
      </c>
      <c r="M25" s="60">
        <v>0</v>
      </c>
      <c r="N25" s="60">
        <v>15921398.919999998</v>
      </c>
      <c r="O25" s="60">
        <v>6130204.9500000011</v>
      </c>
      <c r="P25" s="60">
        <v>0</v>
      </c>
      <c r="Q25" s="60">
        <v>0</v>
      </c>
      <c r="R25" s="60">
        <v>0</v>
      </c>
      <c r="S25" s="60">
        <v>1151041.72</v>
      </c>
      <c r="T25" s="60">
        <v>254403.34</v>
      </c>
      <c r="U25" s="14"/>
      <c r="V25" s="29"/>
      <c r="W25" s="5"/>
    </row>
    <row r="26" spans="1:26" ht="15.95" customHeight="1" x14ac:dyDescent="0.2">
      <c r="A26" s="42">
        <v>21</v>
      </c>
      <c r="B26" s="38" t="s">
        <v>44</v>
      </c>
      <c r="C26" s="60">
        <f t="shared" si="3"/>
        <v>794326.90999999992</v>
      </c>
      <c r="D26" s="60">
        <v>0</v>
      </c>
      <c r="E26" s="60">
        <v>14369.14</v>
      </c>
      <c r="F26" s="60">
        <v>0</v>
      </c>
      <c r="G26" s="60">
        <v>502567.16</v>
      </c>
      <c r="H26" s="60">
        <v>0</v>
      </c>
      <c r="I26" s="60">
        <v>0</v>
      </c>
      <c r="J26" s="60">
        <v>45139.009999999995</v>
      </c>
      <c r="K26" s="60">
        <v>84492.67</v>
      </c>
      <c r="L26" s="60">
        <v>0</v>
      </c>
      <c r="M26" s="60">
        <v>0</v>
      </c>
      <c r="N26" s="60">
        <v>108604.11000000002</v>
      </c>
      <c r="O26" s="60">
        <v>1751.3200000000002</v>
      </c>
      <c r="P26" s="60">
        <v>0</v>
      </c>
      <c r="Q26" s="60">
        <v>0</v>
      </c>
      <c r="R26" s="60">
        <v>0</v>
      </c>
      <c r="S26" s="60">
        <v>37403.499999999993</v>
      </c>
      <c r="T26" s="60">
        <v>0</v>
      </c>
      <c r="U26" s="14"/>
      <c r="V26" s="29"/>
      <c r="W26" s="5"/>
    </row>
    <row r="27" spans="1:26" ht="15.95" customHeight="1" x14ac:dyDescent="0.2">
      <c r="A27" s="42">
        <v>22</v>
      </c>
      <c r="B27" s="43" t="s">
        <v>45</v>
      </c>
      <c r="C27" s="76">
        <f t="shared" si="3"/>
        <v>622245.73</v>
      </c>
      <c r="D27" s="76">
        <v>45704.28</v>
      </c>
      <c r="E27" s="76">
        <v>35884.019999999997</v>
      </c>
      <c r="F27" s="76">
        <v>0</v>
      </c>
      <c r="G27" s="76">
        <v>36769.879999999997</v>
      </c>
      <c r="H27" s="76">
        <v>0</v>
      </c>
      <c r="I27" s="76">
        <v>54907.56</v>
      </c>
      <c r="J27" s="76">
        <v>0</v>
      </c>
      <c r="K27" s="76">
        <v>15255.82</v>
      </c>
      <c r="L27" s="76">
        <v>5877.64</v>
      </c>
      <c r="M27" s="76">
        <v>65106.59</v>
      </c>
      <c r="N27" s="76">
        <v>279361.28999999998</v>
      </c>
      <c r="O27" s="76">
        <v>0</v>
      </c>
      <c r="P27" s="76">
        <v>53605.67</v>
      </c>
      <c r="Q27" s="76">
        <v>0</v>
      </c>
      <c r="R27" s="76">
        <v>11269.05</v>
      </c>
      <c r="S27" s="76">
        <v>15794.99</v>
      </c>
      <c r="T27" s="76">
        <v>2708.94</v>
      </c>
      <c r="U27" s="14"/>
      <c r="V27" s="29"/>
      <c r="W27" s="5"/>
    </row>
    <row r="28" spans="1:26" ht="15.95" customHeight="1" x14ac:dyDescent="0.2">
      <c r="A28" s="42">
        <v>23</v>
      </c>
      <c r="B28" s="38" t="s">
        <v>46</v>
      </c>
      <c r="C28" s="60">
        <f t="shared" si="3"/>
        <v>687745.27000000014</v>
      </c>
      <c r="D28" s="60">
        <v>50515.25</v>
      </c>
      <c r="E28" s="60">
        <v>39661.279999999992</v>
      </c>
      <c r="F28" s="60">
        <v>0</v>
      </c>
      <c r="G28" s="60">
        <v>40640.400000000001</v>
      </c>
      <c r="H28" s="60">
        <v>0</v>
      </c>
      <c r="I28" s="60">
        <v>60687.310000000012</v>
      </c>
      <c r="J28" s="60">
        <v>0</v>
      </c>
      <c r="K28" s="60">
        <v>16861.699999999997</v>
      </c>
      <c r="L28" s="60">
        <v>6496.329999999999</v>
      </c>
      <c r="M28" s="60">
        <v>71959.91</v>
      </c>
      <c r="N28" s="60">
        <v>308767.74000000011</v>
      </c>
      <c r="O28" s="60">
        <v>0</v>
      </c>
      <c r="P28" s="60">
        <v>59248.369999999995</v>
      </c>
      <c r="Q28" s="60">
        <v>0</v>
      </c>
      <c r="R28" s="60">
        <v>12455.260000000002</v>
      </c>
      <c r="S28" s="60">
        <v>17457.630000000005</v>
      </c>
      <c r="T28" s="60">
        <v>2994.0899999999997</v>
      </c>
      <c r="U28" s="14"/>
      <c r="V28" s="29"/>
      <c r="W28" s="5"/>
    </row>
    <row r="29" spans="1:26" ht="15.95" customHeight="1" x14ac:dyDescent="0.2">
      <c r="A29" s="42">
        <v>24</v>
      </c>
      <c r="B29" s="38" t="s">
        <v>47</v>
      </c>
      <c r="C29" s="60">
        <f t="shared" si="3"/>
        <v>4519887.51</v>
      </c>
      <c r="D29" s="60">
        <v>0</v>
      </c>
      <c r="E29" s="60">
        <v>59090.61</v>
      </c>
      <c r="F29" s="60">
        <v>0</v>
      </c>
      <c r="G29" s="60">
        <v>0</v>
      </c>
      <c r="H29" s="60">
        <v>534077.21</v>
      </c>
      <c r="I29" s="60">
        <v>0</v>
      </c>
      <c r="J29" s="60">
        <v>0</v>
      </c>
      <c r="K29" s="60">
        <v>0</v>
      </c>
      <c r="L29" s="60">
        <v>222811.97</v>
      </c>
      <c r="M29" s="60">
        <v>0</v>
      </c>
      <c r="N29" s="60">
        <v>1962827.6399999997</v>
      </c>
      <c r="O29" s="60">
        <v>908997.5</v>
      </c>
      <c r="P29" s="60">
        <v>0</v>
      </c>
      <c r="Q29" s="60">
        <v>792145.12</v>
      </c>
      <c r="R29" s="60">
        <v>0</v>
      </c>
      <c r="S29" s="60">
        <v>39937.46</v>
      </c>
      <c r="T29" s="60">
        <v>0</v>
      </c>
      <c r="U29" s="14"/>
      <c r="V29" s="29"/>
      <c r="W29" s="5"/>
    </row>
    <row r="30" spans="1:26" ht="15.95" customHeight="1" x14ac:dyDescent="0.2">
      <c r="A30" s="42">
        <v>25</v>
      </c>
      <c r="B30" s="38" t="s">
        <v>48</v>
      </c>
      <c r="C30" s="60">
        <f t="shared" si="3"/>
        <v>256196.23</v>
      </c>
      <c r="D30" s="60">
        <v>0</v>
      </c>
      <c r="E30" s="60">
        <v>1514.76</v>
      </c>
      <c r="F30" s="60">
        <v>0</v>
      </c>
      <c r="G30" s="60">
        <v>181270.85</v>
      </c>
      <c r="H30" s="60">
        <v>0</v>
      </c>
      <c r="I30" s="60">
        <v>0</v>
      </c>
      <c r="J30" s="60">
        <v>8687.39</v>
      </c>
      <c r="K30" s="60">
        <v>32016.450000000004</v>
      </c>
      <c r="L30" s="60">
        <v>0</v>
      </c>
      <c r="M30" s="60">
        <v>0</v>
      </c>
      <c r="N30" s="60">
        <v>17116.940000000002</v>
      </c>
      <c r="O30" s="60">
        <v>0</v>
      </c>
      <c r="P30" s="60">
        <v>0</v>
      </c>
      <c r="Q30" s="60">
        <v>0</v>
      </c>
      <c r="R30" s="60">
        <v>0</v>
      </c>
      <c r="S30" s="60">
        <v>0</v>
      </c>
      <c r="T30" s="60">
        <v>15589.839999999998</v>
      </c>
      <c r="U30" s="14"/>
      <c r="V30" s="29"/>
      <c r="W30" s="5"/>
    </row>
    <row r="31" spans="1:26" ht="15.95" customHeight="1" x14ac:dyDescent="0.2">
      <c r="A31" s="42">
        <v>26</v>
      </c>
      <c r="B31" s="43" t="s">
        <v>49</v>
      </c>
      <c r="C31" s="76">
        <f t="shared" si="3"/>
        <v>74605.47</v>
      </c>
      <c r="D31" s="76">
        <v>5504.5</v>
      </c>
      <c r="E31" s="76">
        <v>4779.8599999999997</v>
      </c>
      <c r="F31" s="76">
        <v>0</v>
      </c>
      <c r="G31" s="76">
        <v>2304.0700000000002</v>
      </c>
      <c r="H31" s="76">
        <v>0</v>
      </c>
      <c r="I31" s="76">
        <v>9791.77</v>
      </c>
      <c r="J31" s="76">
        <v>0</v>
      </c>
      <c r="K31" s="76">
        <v>1318.29</v>
      </c>
      <c r="L31" s="76">
        <v>1048.31</v>
      </c>
      <c r="M31" s="76">
        <v>7848.63</v>
      </c>
      <c r="N31" s="76">
        <v>29035.66</v>
      </c>
      <c r="O31" s="76">
        <v>0</v>
      </c>
      <c r="P31" s="76">
        <v>4507.12</v>
      </c>
      <c r="Q31" s="76">
        <v>0</v>
      </c>
      <c r="R31" s="76">
        <v>1326.34</v>
      </c>
      <c r="S31" s="76">
        <v>7140.92</v>
      </c>
      <c r="T31" s="76">
        <v>0</v>
      </c>
      <c r="U31" s="14"/>
      <c r="V31" s="29"/>
      <c r="W31" s="5"/>
    </row>
    <row r="32" spans="1:26" ht="15.95" customHeight="1" x14ac:dyDescent="0.2">
      <c r="A32" s="42">
        <v>27</v>
      </c>
      <c r="B32" s="38" t="s">
        <v>50</v>
      </c>
      <c r="C32" s="60">
        <f t="shared" si="3"/>
        <v>318054.90999999992</v>
      </c>
      <c r="D32" s="60">
        <v>23466.54</v>
      </c>
      <c r="E32" s="60">
        <v>20377.29</v>
      </c>
      <c r="F32" s="60">
        <v>0</v>
      </c>
      <c r="G32" s="60">
        <v>9822.6299999999992</v>
      </c>
      <c r="H32" s="60">
        <v>0</v>
      </c>
      <c r="I32" s="60">
        <v>41743.880000000005</v>
      </c>
      <c r="J32" s="60">
        <v>0</v>
      </c>
      <c r="K32" s="60">
        <v>5620.07</v>
      </c>
      <c r="L32" s="60">
        <v>4469.1000000000004</v>
      </c>
      <c r="M32" s="60">
        <v>33459.950000000004</v>
      </c>
      <c r="N32" s="60">
        <v>123783.60999999993</v>
      </c>
      <c r="O32" s="60">
        <v>0</v>
      </c>
      <c r="P32" s="60">
        <v>19214.580000000002</v>
      </c>
      <c r="Q32" s="60">
        <v>0</v>
      </c>
      <c r="R32" s="60">
        <v>5654.41</v>
      </c>
      <c r="S32" s="60">
        <v>30442.850000000006</v>
      </c>
      <c r="T32" s="60">
        <v>0</v>
      </c>
      <c r="U32" s="14"/>
      <c r="V32" s="29"/>
      <c r="W32" s="5"/>
    </row>
    <row r="33" spans="1:26" ht="15.95" customHeight="1" x14ac:dyDescent="0.2">
      <c r="A33" s="42">
        <v>28</v>
      </c>
      <c r="B33" s="38" t="s">
        <v>51</v>
      </c>
      <c r="C33" s="60">
        <f t="shared" si="3"/>
        <v>1932645.0999999999</v>
      </c>
      <c r="D33" s="60">
        <v>0</v>
      </c>
      <c r="E33" s="60">
        <v>30967.51</v>
      </c>
      <c r="F33" s="60">
        <v>0</v>
      </c>
      <c r="G33" s="60">
        <v>0</v>
      </c>
      <c r="H33" s="60">
        <v>238134.58</v>
      </c>
      <c r="I33" s="60">
        <v>0</v>
      </c>
      <c r="J33" s="60">
        <v>0</v>
      </c>
      <c r="K33" s="60">
        <v>0</v>
      </c>
      <c r="L33" s="60">
        <v>236177.22</v>
      </c>
      <c r="M33" s="60">
        <v>0</v>
      </c>
      <c r="N33" s="60">
        <v>592485.64</v>
      </c>
      <c r="O33" s="60">
        <v>625577.16999999993</v>
      </c>
      <c r="P33" s="60">
        <v>0</v>
      </c>
      <c r="Q33" s="60">
        <v>198923.7</v>
      </c>
      <c r="R33" s="60">
        <v>0</v>
      </c>
      <c r="S33" s="60">
        <v>0</v>
      </c>
      <c r="T33" s="60">
        <v>10379.279999999999</v>
      </c>
      <c r="U33" s="14"/>
      <c r="V33" s="29"/>
      <c r="W33" s="5"/>
    </row>
    <row r="34" spans="1:26" ht="15.95" customHeight="1" x14ac:dyDescent="0.2">
      <c r="A34" s="42">
        <v>29</v>
      </c>
      <c r="B34" s="38" t="s">
        <v>52</v>
      </c>
      <c r="C34" s="60">
        <f>SUM(D34:T34)</f>
        <v>60573.600000000006</v>
      </c>
      <c r="D34" s="60">
        <v>0</v>
      </c>
      <c r="E34" s="60">
        <v>682.33</v>
      </c>
      <c r="F34" s="60">
        <v>0</v>
      </c>
      <c r="G34" s="60">
        <v>28484.06</v>
      </c>
      <c r="H34" s="60">
        <v>0</v>
      </c>
      <c r="I34" s="60">
        <v>0</v>
      </c>
      <c r="J34" s="60">
        <v>1333.02</v>
      </c>
      <c r="K34" s="60">
        <v>6787.6299999999992</v>
      </c>
      <c r="L34" s="60">
        <v>0</v>
      </c>
      <c r="M34" s="60">
        <v>0</v>
      </c>
      <c r="N34" s="60">
        <v>5625.98</v>
      </c>
      <c r="O34" s="60">
        <v>0</v>
      </c>
      <c r="P34" s="60">
        <v>0</v>
      </c>
      <c r="Q34" s="60">
        <v>0</v>
      </c>
      <c r="R34" s="60">
        <v>0</v>
      </c>
      <c r="S34" s="60">
        <v>17660.580000000002</v>
      </c>
      <c r="T34" s="60">
        <v>0</v>
      </c>
      <c r="U34" s="14"/>
      <c r="V34" s="29"/>
      <c r="W34" s="5"/>
    </row>
    <row r="35" spans="1:26" ht="15.95" customHeight="1" x14ac:dyDescent="0.2">
      <c r="A35" s="42">
        <v>30</v>
      </c>
      <c r="B35" s="43" t="s">
        <v>53</v>
      </c>
      <c r="C35" s="76">
        <f t="shared" si="3"/>
        <v>2791310.5300000003</v>
      </c>
      <c r="D35" s="76">
        <v>154173.47</v>
      </c>
      <c r="E35" s="76">
        <v>217967.36000000002</v>
      </c>
      <c r="F35" s="76">
        <v>0</v>
      </c>
      <c r="G35" s="76">
        <v>27375.78</v>
      </c>
      <c r="H35" s="76">
        <v>0</v>
      </c>
      <c r="I35" s="76">
        <v>411606.83999999997</v>
      </c>
      <c r="J35" s="76">
        <v>0</v>
      </c>
      <c r="K35" s="76">
        <v>21627.99</v>
      </c>
      <c r="L35" s="76">
        <v>35232.92</v>
      </c>
      <c r="M35" s="76">
        <v>253671.18</v>
      </c>
      <c r="N35" s="76">
        <v>1325404.07</v>
      </c>
      <c r="O35" s="76">
        <v>2700.62</v>
      </c>
      <c r="P35" s="76">
        <v>178536.11</v>
      </c>
      <c r="Q35" s="76">
        <v>0</v>
      </c>
      <c r="R35" s="76">
        <v>29979.19</v>
      </c>
      <c r="S35" s="76">
        <v>131617.76</v>
      </c>
      <c r="T35" s="76">
        <v>1417.24</v>
      </c>
      <c r="U35" s="14"/>
      <c r="V35" s="29"/>
      <c r="W35" s="5"/>
    </row>
    <row r="36" spans="1:26" ht="15.95" customHeight="1" x14ac:dyDescent="0.2">
      <c r="A36" s="20">
        <v>31</v>
      </c>
      <c r="B36" s="40" t="s">
        <v>54</v>
      </c>
      <c r="C36" s="74">
        <f>SUM(D36:T36)</f>
        <v>104050192.5</v>
      </c>
      <c r="D36" s="74">
        <f>SUM(D20:D35)</f>
        <v>1027731</v>
      </c>
      <c r="E36" s="74">
        <f>SUM(E20:E35)</f>
        <v>2705627.3899999992</v>
      </c>
      <c r="F36" s="74">
        <f t="shared" ref="F36:P36" si="4">SUM(F20:F35)</f>
        <v>1200939.3799999999</v>
      </c>
      <c r="G36" s="74">
        <f t="shared" si="4"/>
        <v>3235164.9299999997</v>
      </c>
      <c r="H36" s="74">
        <f t="shared" si="4"/>
        <v>9198804.4900000002</v>
      </c>
      <c r="I36" s="74">
        <f t="shared" si="4"/>
        <v>2538769</v>
      </c>
      <c r="J36" s="74">
        <f t="shared" si="4"/>
        <v>149371.93000000002</v>
      </c>
      <c r="K36" s="74">
        <f>SUM(K20:K35)</f>
        <v>808753.7699999999</v>
      </c>
      <c r="L36" s="74">
        <f t="shared" si="4"/>
        <v>2630777.3900000006</v>
      </c>
      <c r="M36" s="74">
        <f t="shared" si="4"/>
        <v>1565569.9999999998</v>
      </c>
      <c r="N36" s="74">
        <f t="shared" si="4"/>
        <v>47972008.709999993</v>
      </c>
      <c r="O36" s="74">
        <f t="shared" si="4"/>
        <v>19662375.990000006</v>
      </c>
      <c r="P36" s="74">
        <f t="shared" si="4"/>
        <v>1627161</v>
      </c>
      <c r="Q36" s="74">
        <f>SUM(Q20:Q35)</f>
        <v>5563655.5000000009</v>
      </c>
      <c r="R36" s="74">
        <f>SUM(R20:R35)</f>
        <v>311761.69</v>
      </c>
      <c r="S36" s="74">
        <f>SUM(S20:S35)</f>
        <v>3547929.0200000005</v>
      </c>
      <c r="T36" s="74">
        <f>SUM(T20:T35)</f>
        <v>303791.31000000006</v>
      </c>
      <c r="U36" s="14"/>
      <c r="V36" s="29"/>
      <c r="W36" s="5"/>
      <c r="X36" s="30"/>
      <c r="Y36" s="31"/>
      <c r="Z36" s="32"/>
    </row>
    <row r="37" spans="1:26" ht="15.95" customHeight="1" thickBot="1" x14ac:dyDescent="0.25">
      <c r="A37" s="20">
        <v>32</v>
      </c>
      <c r="B37" s="44" t="s">
        <v>55</v>
      </c>
      <c r="C37" s="77">
        <f>SUM(D37:T37)</f>
        <v>107451283.18000001</v>
      </c>
      <c r="D37" s="77">
        <f>D18+D36</f>
        <v>1109222.8400000001</v>
      </c>
      <c r="E37" s="77">
        <f>E18+E36</f>
        <v>2849835.2599999993</v>
      </c>
      <c r="F37" s="77">
        <f t="shared" ref="F37:P37" si="5">F18+F36</f>
        <v>1337179.5699999998</v>
      </c>
      <c r="G37" s="77">
        <f t="shared" si="5"/>
        <v>3346331.0399999996</v>
      </c>
      <c r="H37" s="77">
        <f t="shared" si="5"/>
        <v>9370247.370000001</v>
      </c>
      <c r="I37" s="77">
        <f>I18+I36</f>
        <v>2621507.9</v>
      </c>
      <c r="J37" s="77">
        <f t="shared" si="5"/>
        <v>189517.44</v>
      </c>
      <c r="K37" s="77">
        <f>K18+K36</f>
        <v>836621.86999999988</v>
      </c>
      <c r="L37" s="77">
        <f t="shared" si="5"/>
        <v>2771552.2000000007</v>
      </c>
      <c r="M37" s="77">
        <f t="shared" si="5"/>
        <v>1644126.5499999998</v>
      </c>
      <c r="N37" s="77">
        <f t="shared" si="5"/>
        <v>49397644.18999999</v>
      </c>
      <c r="O37" s="77">
        <f>O18+O36</f>
        <v>20107361.260000005</v>
      </c>
      <c r="P37" s="77">
        <f t="shared" si="5"/>
        <v>1704485.06</v>
      </c>
      <c r="Q37" s="77">
        <f>Q18+Q36</f>
        <v>5816256.120000001</v>
      </c>
      <c r="R37" s="77">
        <f>R18+R36</f>
        <v>324905.93</v>
      </c>
      <c r="S37" s="77">
        <f>S18+S36</f>
        <v>3687128.8300000005</v>
      </c>
      <c r="T37" s="77">
        <f>T18+T36</f>
        <v>337359.75000000006</v>
      </c>
      <c r="U37" s="14"/>
      <c r="V37" s="29"/>
      <c r="W37" s="5"/>
      <c r="X37" s="30"/>
      <c r="Y37" s="31"/>
      <c r="Z37" s="32"/>
    </row>
    <row r="38" spans="1:26" ht="19.149999999999999" customHeight="1" thickTop="1" x14ac:dyDescent="0.2">
      <c r="A38" s="20">
        <v>33</v>
      </c>
      <c r="B38" s="45" t="s">
        <v>56</v>
      </c>
      <c r="C38" s="78">
        <f>SUM(D38:T38)</f>
        <v>262665493.90999997</v>
      </c>
      <c r="D38" s="78">
        <f>D12-D37</f>
        <v>7394349.1799999978</v>
      </c>
      <c r="E38" s="78">
        <f>E12-E37</f>
        <v>8607704.0500000026</v>
      </c>
      <c r="F38" s="78">
        <f>F12-F37</f>
        <v>14502275.140000001</v>
      </c>
      <c r="G38" s="78">
        <f t="shared" ref="G38:P38" si="6">G12-G37</f>
        <v>8694025.6400000006</v>
      </c>
      <c r="H38" s="78">
        <f t="shared" si="6"/>
        <v>10520394.409999996</v>
      </c>
      <c r="I38" s="78">
        <f>I12-I37</f>
        <v>6418510.4900000002</v>
      </c>
      <c r="J38" s="78">
        <f t="shared" si="6"/>
        <v>2601161.3199999998</v>
      </c>
      <c r="K38" s="78">
        <f>K12-K37</f>
        <v>1855118.93</v>
      </c>
      <c r="L38" s="78">
        <f t="shared" si="6"/>
        <v>9449027.6899999976</v>
      </c>
      <c r="M38" s="78">
        <f t="shared" si="6"/>
        <v>7240651.919999999</v>
      </c>
      <c r="N38" s="78">
        <f t="shared" si="6"/>
        <v>109616686.68999997</v>
      </c>
      <c r="O38" s="78">
        <f>O12-O37</f>
        <v>31233509.82</v>
      </c>
      <c r="P38" s="78">
        <f t="shared" si="6"/>
        <v>6302859.3099999987</v>
      </c>
      <c r="Q38" s="78">
        <f>Q12-Q37</f>
        <v>23670867.289999999</v>
      </c>
      <c r="R38" s="78">
        <f>R12-R37</f>
        <v>548725.98</v>
      </c>
      <c r="S38" s="78">
        <f>S12-S37</f>
        <v>11633831.83</v>
      </c>
      <c r="T38" s="78">
        <f>T12-T37</f>
        <v>2375794.2200000007</v>
      </c>
      <c r="U38" s="14"/>
      <c r="V38" s="29"/>
      <c r="W38" s="5"/>
      <c r="X38" s="30"/>
      <c r="Y38" s="31"/>
      <c r="Z38" s="32"/>
    </row>
    <row r="39" spans="1:26" ht="15" customHeight="1" x14ac:dyDescent="0.2">
      <c r="A39" s="20">
        <v>34</v>
      </c>
      <c r="B39" s="34" t="s">
        <v>57</v>
      </c>
      <c r="C39" s="70"/>
      <c r="D39" s="70"/>
      <c r="E39" s="70"/>
      <c r="F39" s="70"/>
      <c r="G39" s="70"/>
      <c r="H39" s="70"/>
      <c r="I39" s="70"/>
      <c r="J39" s="70"/>
      <c r="K39" s="70"/>
      <c r="L39" s="35"/>
      <c r="M39" s="35"/>
      <c r="N39" s="35"/>
      <c r="O39" s="35"/>
      <c r="P39" s="35"/>
      <c r="Q39" s="35"/>
      <c r="R39" s="35"/>
      <c r="S39" s="35"/>
      <c r="T39" s="35"/>
      <c r="U39" s="14"/>
      <c r="V39" s="29"/>
      <c r="W39" s="5"/>
    </row>
    <row r="40" spans="1:26" ht="18" customHeight="1" x14ac:dyDescent="0.2">
      <c r="A40" s="20">
        <v>35</v>
      </c>
      <c r="B40" s="39" t="s">
        <v>58</v>
      </c>
      <c r="C40" s="79">
        <f>SUM(D40:T40)</f>
        <v>109312773</v>
      </c>
      <c r="D40" s="79">
        <v>3376252</v>
      </c>
      <c r="E40" s="79">
        <v>430786</v>
      </c>
      <c r="F40" s="79">
        <v>12270713</v>
      </c>
      <c r="G40" s="79">
        <v>3150439</v>
      </c>
      <c r="H40" s="79">
        <v>3322326</v>
      </c>
      <c r="I40" s="79">
        <v>56525</v>
      </c>
      <c r="J40" s="79">
        <v>953589</v>
      </c>
      <c r="K40" s="79">
        <v>1481693</v>
      </c>
      <c r="L40" s="79">
        <v>4339381</v>
      </c>
      <c r="M40" s="79">
        <v>3456894</v>
      </c>
      <c r="N40" s="79">
        <v>44858145</v>
      </c>
      <c r="O40" s="79">
        <v>13175196</v>
      </c>
      <c r="P40" s="79">
        <v>1623143</v>
      </c>
      <c r="Q40" s="79">
        <v>6827825</v>
      </c>
      <c r="R40" s="79">
        <v>106065</v>
      </c>
      <c r="S40" s="79">
        <v>8145620</v>
      </c>
      <c r="T40" s="79">
        <v>1738181</v>
      </c>
      <c r="U40" s="14"/>
      <c r="V40" s="29"/>
      <c r="W40" s="5"/>
    </row>
    <row r="41" spans="1:26" ht="15.95" customHeight="1" x14ac:dyDescent="0.2">
      <c r="A41" s="20">
        <v>36</v>
      </c>
      <c r="B41" s="39" t="s">
        <v>59</v>
      </c>
      <c r="C41" s="79">
        <f>SUM(D41:T41)</f>
        <v>3473724</v>
      </c>
      <c r="D41" s="79">
        <v>125000</v>
      </c>
      <c r="E41" s="79">
        <v>250000</v>
      </c>
      <c r="F41" s="79">
        <v>389950</v>
      </c>
      <c r="G41" s="79">
        <v>75000</v>
      </c>
      <c r="H41" s="79">
        <v>125000</v>
      </c>
      <c r="I41" s="79">
        <v>125000</v>
      </c>
      <c r="J41" s="79">
        <v>83955</v>
      </c>
      <c r="K41" s="79">
        <v>50000</v>
      </c>
      <c r="L41" s="79">
        <v>250000</v>
      </c>
      <c r="M41" s="79">
        <v>0</v>
      </c>
      <c r="N41" s="79">
        <v>1363765</v>
      </c>
      <c r="O41" s="79">
        <v>287215</v>
      </c>
      <c r="P41" s="79">
        <v>18790</v>
      </c>
      <c r="Q41" s="79">
        <v>190049</v>
      </c>
      <c r="R41" s="79">
        <v>0</v>
      </c>
      <c r="S41" s="79">
        <v>125000</v>
      </c>
      <c r="T41" s="79">
        <v>15000</v>
      </c>
      <c r="U41" s="14"/>
      <c r="V41" s="29"/>
      <c r="W41" s="5"/>
    </row>
    <row r="42" spans="1:26" ht="15.95" customHeight="1" x14ac:dyDescent="0.2">
      <c r="A42" s="20">
        <v>37</v>
      </c>
      <c r="B42" s="39" t="s">
        <v>60</v>
      </c>
      <c r="C42" s="79">
        <f>SUM(D42:T42)</f>
        <v>-7554809</v>
      </c>
      <c r="D42" s="79">
        <v>-108148</v>
      </c>
      <c r="E42" s="79">
        <v>-100840</v>
      </c>
      <c r="F42" s="79">
        <v>-33593</v>
      </c>
      <c r="G42" s="79">
        <v>-333084</v>
      </c>
      <c r="H42" s="79">
        <v>-111002</v>
      </c>
      <c r="I42" s="79">
        <v>-56136</v>
      </c>
      <c r="J42" s="79">
        <v>-145303</v>
      </c>
      <c r="K42" s="79">
        <v>-6596</v>
      </c>
      <c r="L42" s="79">
        <v>-227726</v>
      </c>
      <c r="M42" s="79">
        <v>-123974</v>
      </c>
      <c r="N42" s="79">
        <v>-4282550</v>
      </c>
      <c r="O42" s="79">
        <v>-80973</v>
      </c>
      <c r="P42" s="79">
        <v>-109829</v>
      </c>
      <c r="Q42" s="79">
        <v>-265179</v>
      </c>
      <c r="R42" s="79">
        <v>-80455</v>
      </c>
      <c r="S42" s="79">
        <v>-1457220</v>
      </c>
      <c r="T42" s="79">
        <v>-32201</v>
      </c>
      <c r="U42" s="14"/>
      <c r="V42" s="29"/>
      <c r="W42" s="5"/>
    </row>
    <row r="43" spans="1:26" ht="18" customHeight="1" x14ac:dyDescent="0.2">
      <c r="A43" s="20">
        <v>38</v>
      </c>
      <c r="B43" s="46" t="s">
        <v>61</v>
      </c>
      <c r="C43" s="80">
        <f>SUM(D43:T43)</f>
        <v>105231688</v>
      </c>
      <c r="D43" s="80">
        <f>SUM(D40:D42)</f>
        <v>3393104</v>
      </c>
      <c r="E43" s="80">
        <f t="shared" ref="E43:T43" si="7">SUM(E40:E42)</f>
        <v>579946</v>
      </c>
      <c r="F43" s="80">
        <f t="shared" si="7"/>
        <v>12627070</v>
      </c>
      <c r="G43" s="80">
        <f t="shared" si="7"/>
        <v>2892355</v>
      </c>
      <c r="H43" s="80">
        <f t="shared" si="7"/>
        <v>3336324</v>
      </c>
      <c r="I43" s="80">
        <f t="shared" si="7"/>
        <v>125389</v>
      </c>
      <c r="J43" s="80">
        <f t="shared" si="7"/>
        <v>892241</v>
      </c>
      <c r="K43" s="80">
        <f t="shared" si="7"/>
        <v>1525097</v>
      </c>
      <c r="L43" s="80">
        <f t="shared" si="7"/>
        <v>4361655</v>
      </c>
      <c r="M43" s="80">
        <f t="shared" si="7"/>
        <v>3332920</v>
      </c>
      <c r="N43" s="80">
        <f t="shared" si="7"/>
        <v>41939360</v>
      </c>
      <c r="O43" s="80">
        <f t="shared" si="7"/>
        <v>13381438</v>
      </c>
      <c r="P43" s="80">
        <f t="shared" si="7"/>
        <v>1532104</v>
      </c>
      <c r="Q43" s="80">
        <f t="shared" si="7"/>
        <v>6752695</v>
      </c>
      <c r="R43" s="80">
        <f t="shared" si="7"/>
        <v>25610</v>
      </c>
      <c r="S43" s="80">
        <f t="shared" si="7"/>
        <v>6813400</v>
      </c>
      <c r="T43" s="80">
        <f t="shared" si="7"/>
        <v>1720980</v>
      </c>
      <c r="U43" s="14"/>
      <c r="V43" s="29"/>
      <c r="W43" s="5"/>
      <c r="X43" s="30"/>
      <c r="Y43" s="31"/>
      <c r="Z43" s="32"/>
    </row>
    <row r="44" spans="1:26" ht="18.75" customHeight="1" x14ac:dyDescent="0.2">
      <c r="A44" s="20">
        <v>39</v>
      </c>
      <c r="B44" s="36" t="s">
        <v>62</v>
      </c>
      <c r="C44" s="37"/>
      <c r="D44" s="37"/>
      <c r="E44" s="37"/>
      <c r="F44" s="37"/>
      <c r="G44" s="37"/>
      <c r="H44" s="37"/>
      <c r="I44" s="37"/>
      <c r="J44" s="37"/>
      <c r="K44" s="37"/>
      <c r="L44" s="75"/>
      <c r="M44" s="75"/>
      <c r="N44" s="75"/>
      <c r="O44" s="75"/>
      <c r="P44" s="75"/>
      <c r="Q44" s="75"/>
      <c r="R44" s="75"/>
      <c r="S44" s="75"/>
      <c r="T44" s="75"/>
      <c r="U44" s="14"/>
      <c r="V44" s="29"/>
      <c r="W44" s="5"/>
    </row>
    <row r="45" spans="1:26" ht="18" customHeight="1" x14ac:dyDescent="0.2">
      <c r="A45" s="20">
        <v>40</v>
      </c>
      <c r="B45" s="39" t="s">
        <v>58</v>
      </c>
      <c r="C45" s="79">
        <f t="shared" ref="C45:C50" si="8">SUM(D45:T45)</f>
        <v>101757964</v>
      </c>
      <c r="D45" s="79">
        <f>D40+D42</f>
        <v>3268104</v>
      </c>
      <c r="E45" s="79">
        <f t="shared" ref="E45:T45" si="9">E40+E42</f>
        <v>329946</v>
      </c>
      <c r="F45" s="79">
        <f t="shared" si="9"/>
        <v>12237120</v>
      </c>
      <c r="G45" s="79">
        <f t="shared" si="9"/>
        <v>2817355</v>
      </c>
      <c r="H45" s="79">
        <f t="shared" si="9"/>
        <v>3211324</v>
      </c>
      <c r="I45" s="79">
        <f t="shared" si="9"/>
        <v>389</v>
      </c>
      <c r="J45" s="79">
        <f t="shared" si="9"/>
        <v>808286</v>
      </c>
      <c r="K45" s="79">
        <f t="shared" si="9"/>
        <v>1475097</v>
      </c>
      <c r="L45" s="79">
        <f t="shared" si="9"/>
        <v>4111655</v>
      </c>
      <c r="M45" s="79">
        <f t="shared" si="9"/>
        <v>3332920</v>
      </c>
      <c r="N45" s="79">
        <f t="shared" si="9"/>
        <v>40575595</v>
      </c>
      <c r="O45" s="79">
        <f t="shared" si="9"/>
        <v>13094223</v>
      </c>
      <c r="P45" s="79">
        <f t="shared" si="9"/>
        <v>1513314</v>
      </c>
      <c r="Q45" s="79">
        <f t="shared" si="9"/>
        <v>6562646</v>
      </c>
      <c r="R45" s="79">
        <f t="shared" si="9"/>
        <v>25610</v>
      </c>
      <c r="S45" s="79">
        <f t="shared" si="9"/>
        <v>6688400</v>
      </c>
      <c r="T45" s="79">
        <f t="shared" si="9"/>
        <v>1705980</v>
      </c>
      <c r="U45" s="14"/>
      <c r="V45" s="29"/>
      <c r="W45" s="5"/>
    </row>
    <row r="46" spans="1:26" ht="16.899999999999999" customHeight="1" x14ac:dyDescent="0.2">
      <c r="A46" s="20">
        <v>41</v>
      </c>
      <c r="B46" s="39" t="s">
        <v>63</v>
      </c>
      <c r="C46" s="79">
        <f t="shared" si="8"/>
        <v>3473724</v>
      </c>
      <c r="D46" s="27">
        <f>D41</f>
        <v>125000</v>
      </c>
      <c r="E46" s="27">
        <f t="shared" ref="E46:T46" si="10">E41</f>
        <v>250000</v>
      </c>
      <c r="F46" s="27">
        <f t="shared" si="10"/>
        <v>389950</v>
      </c>
      <c r="G46" s="27">
        <f t="shared" si="10"/>
        <v>75000</v>
      </c>
      <c r="H46" s="27">
        <f t="shared" si="10"/>
        <v>125000</v>
      </c>
      <c r="I46" s="27">
        <f t="shared" si="10"/>
        <v>125000</v>
      </c>
      <c r="J46" s="27">
        <f t="shared" si="10"/>
        <v>83955</v>
      </c>
      <c r="K46" s="27">
        <f t="shared" si="10"/>
        <v>50000</v>
      </c>
      <c r="L46" s="27">
        <f t="shared" si="10"/>
        <v>250000</v>
      </c>
      <c r="M46" s="27">
        <f t="shared" si="10"/>
        <v>0</v>
      </c>
      <c r="N46" s="27">
        <f t="shared" si="10"/>
        <v>1363765</v>
      </c>
      <c r="O46" s="27">
        <f t="shared" si="10"/>
        <v>287215</v>
      </c>
      <c r="P46" s="27">
        <f t="shared" si="10"/>
        <v>18790</v>
      </c>
      <c r="Q46" s="27">
        <f t="shared" si="10"/>
        <v>190049</v>
      </c>
      <c r="R46" s="27">
        <f t="shared" si="10"/>
        <v>0</v>
      </c>
      <c r="S46" s="27">
        <f t="shared" si="10"/>
        <v>125000</v>
      </c>
      <c r="T46" s="27">
        <f t="shared" si="10"/>
        <v>15000</v>
      </c>
      <c r="U46" s="14"/>
      <c r="V46" s="29"/>
      <c r="W46" s="5"/>
    </row>
    <row r="47" spans="1:26" ht="16.899999999999999" customHeight="1" x14ac:dyDescent="0.2">
      <c r="A47" s="20">
        <v>42</v>
      </c>
      <c r="B47" s="47" t="s">
        <v>64</v>
      </c>
      <c r="C47" s="81">
        <f t="shared" si="8"/>
        <v>0</v>
      </c>
      <c r="D47" s="82">
        <f>D43-D48</f>
        <v>0</v>
      </c>
      <c r="E47" s="82">
        <f>E43-E48</f>
        <v>0</v>
      </c>
      <c r="F47" s="82">
        <f>F43-F48</f>
        <v>0</v>
      </c>
      <c r="G47" s="82">
        <f>G43-G48</f>
        <v>0</v>
      </c>
      <c r="H47" s="82">
        <f>H43-H48</f>
        <v>0</v>
      </c>
      <c r="I47" s="82">
        <f t="shared" ref="I47:T47" si="11">I43-I48</f>
        <v>0</v>
      </c>
      <c r="J47" s="82">
        <f t="shared" si="11"/>
        <v>0</v>
      </c>
      <c r="K47" s="82">
        <f t="shared" si="11"/>
        <v>0</v>
      </c>
      <c r="L47" s="82">
        <f t="shared" si="11"/>
        <v>0</v>
      </c>
      <c r="M47" s="82">
        <f t="shared" si="11"/>
        <v>0</v>
      </c>
      <c r="N47" s="82">
        <f t="shared" si="11"/>
        <v>0</v>
      </c>
      <c r="O47" s="81">
        <f t="shared" si="11"/>
        <v>0</v>
      </c>
      <c r="P47" s="82">
        <f t="shared" si="11"/>
        <v>0</v>
      </c>
      <c r="Q47" s="82">
        <f t="shared" si="11"/>
        <v>0</v>
      </c>
      <c r="R47" s="82">
        <f t="shared" si="11"/>
        <v>0</v>
      </c>
      <c r="S47" s="82">
        <f t="shared" si="11"/>
        <v>0</v>
      </c>
      <c r="T47" s="82">
        <f t="shared" si="11"/>
        <v>0</v>
      </c>
      <c r="U47" s="14"/>
      <c r="V47" s="29"/>
      <c r="W47" s="5"/>
    </row>
    <row r="48" spans="1:26" ht="18.600000000000001" customHeight="1" thickBot="1" x14ac:dyDescent="0.25">
      <c r="A48" s="20">
        <v>43</v>
      </c>
      <c r="B48" s="48" t="s">
        <v>65</v>
      </c>
      <c r="C48" s="83">
        <f t="shared" si="8"/>
        <v>105231688</v>
      </c>
      <c r="D48" s="83">
        <f>SUM(D45:D46)</f>
        <v>3393104</v>
      </c>
      <c r="E48" s="83">
        <f>SUM(E45:E46)</f>
        <v>579946</v>
      </c>
      <c r="F48" s="83">
        <f>SUM(F45:F46)</f>
        <v>12627070</v>
      </c>
      <c r="G48" s="83">
        <f t="shared" ref="G48:Q48" si="12">SUM(G45:G46)</f>
        <v>2892355</v>
      </c>
      <c r="H48" s="83">
        <f t="shared" si="12"/>
        <v>3336324</v>
      </c>
      <c r="I48" s="83">
        <f>SUM(I45:I46)</f>
        <v>125389</v>
      </c>
      <c r="J48" s="83">
        <f t="shared" si="12"/>
        <v>892241</v>
      </c>
      <c r="K48" s="83">
        <f>SUM(K45:K46)</f>
        <v>1525097</v>
      </c>
      <c r="L48" s="83">
        <f t="shared" si="12"/>
        <v>4361655</v>
      </c>
      <c r="M48" s="83">
        <f t="shared" si="12"/>
        <v>3332920</v>
      </c>
      <c r="N48" s="83">
        <f t="shared" si="12"/>
        <v>41939360</v>
      </c>
      <c r="O48" s="83">
        <f t="shared" si="12"/>
        <v>13381438</v>
      </c>
      <c r="P48" s="83">
        <f>SUM(P45:P46)</f>
        <v>1532104</v>
      </c>
      <c r="Q48" s="83">
        <f t="shared" si="12"/>
        <v>6752695</v>
      </c>
      <c r="R48" s="83">
        <f>SUM(R45:R46)</f>
        <v>25610</v>
      </c>
      <c r="S48" s="83">
        <f>SUM(S45:S46)</f>
        <v>6813400</v>
      </c>
      <c r="T48" s="83">
        <f>SUM(T45:T46)</f>
        <v>1720980</v>
      </c>
      <c r="U48" s="14"/>
      <c r="V48" s="29"/>
      <c r="W48" s="5"/>
      <c r="X48" s="30"/>
      <c r="Y48" s="31"/>
    </row>
    <row r="49" spans="1:25" ht="18.600000000000001" customHeight="1" thickTop="1" x14ac:dyDescent="0.2">
      <c r="A49" s="20">
        <v>44</v>
      </c>
      <c r="B49" s="49" t="s">
        <v>66</v>
      </c>
      <c r="C49" s="50">
        <f t="shared" si="8"/>
        <v>0</v>
      </c>
      <c r="D49" s="50">
        <v>0</v>
      </c>
      <c r="E49" s="50">
        <v>0</v>
      </c>
      <c r="F49" s="50">
        <v>0</v>
      </c>
      <c r="G49" s="50">
        <v>0</v>
      </c>
      <c r="H49" s="50">
        <v>0</v>
      </c>
      <c r="I49" s="50">
        <v>0</v>
      </c>
      <c r="J49" s="50">
        <v>0</v>
      </c>
      <c r="K49" s="50">
        <v>0</v>
      </c>
      <c r="L49" s="50">
        <v>0</v>
      </c>
      <c r="M49" s="50">
        <v>0</v>
      </c>
      <c r="N49" s="50">
        <v>0</v>
      </c>
      <c r="O49" s="50">
        <v>0</v>
      </c>
      <c r="P49" s="50">
        <v>0</v>
      </c>
      <c r="Q49" s="50">
        <v>0</v>
      </c>
      <c r="R49" s="50">
        <v>0</v>
      </c>
      <c r="S49" s="50">
        <v>0</v>
      </c>
      <c r="T49" s="50">
        <v>0</v>
      </c>
      <c r="U49" s="14"/>
      <c r="V49" s="29"/>
      <c r="W49" s="5"/>
    </row>
    <row r="50" spans="1:25" ht="19.149999999999999" customHeight="1" x14ac:dyDescent="0.2">
      <c r="A50" s="20">
        <v>45</v>
      </c>
      <c r="B50" s="51" t="s">
        <v>67</v>
      </c>
      <c r="C50" s="84">
        <f t="shared" si="8"/>
        <v>157433805.91</v>
      </c>
      <c r="D50" s="84">
        <f>D38-D48-D49</f>
        <v>4001245.1799999978</v>
      </c>
      <c r="E50" s="84">
        <f>E38-E48-E49</f>
        <v>8027758.0500000026</v>
      </c>
      <c r="F50" s="84">
        <f t="shared" ref="F50:J50" si="13">F38-F48-F49</f>
        <v>1875205.1400000006</v>
      </c>
      <c r="G50" s="84">
        <f t="shared" si="13"/>
        <v>5801670.6400000006</v>
      </c>
      <c r="H50" s="84">
        <f>ROUND(H38-H48-H49,2)</f>
        <v>7184070.4100000001</v>
      </c>
      <c r="I50" s="84">
        <f t="shared" si="13"/>
        <v>6293121.4900000002</v>
      </c>
      <c r="J50" s="84">
        <f t="shared" si="13"/>
        <v>1708920.3199999998</v>
      </c>
      <c r="K50" s="84">
        <f>ROUND(K38-K48-K49,2)</f>
        <v>330021.93</v>
      </c>
      <c r="L50" s="84">
        <f t="shared" ref="L50:Q50" si="14">L38-L48-L49</f>
        <v>5087372.6899999976</v>
      </c>
      <c r="M50" s="84">
        <f t="shared" si="14"/>
        <v>3907731.919999999</v>
      </c>
      <c r="N50" s="84">
        <f>ROUND(N38-N48-N49,2)</f>
        <v>67677326.689999998</v>
      </c>
      <c r="O50" s="84">
        <f t="shared" si="14"/>
        <v>17852071.82</v>
      </c>
      <c r="P50" s="84">
        <f t="shared" si="14"/>
        <v>4770755.3099999987</v>
      </c>
      <c r="Q50" s="84">
        <f t="shared" si="14"/>
        <v>16918172.289999999</v>
      </c>
      <c r="R50" s="84">
        <f>R38-R48-R49</f>
        <v>523115.98</v>
      </c>
      <c r="S50" s="84">
        <f>ROUND(S38-S48-S49,2)</f>
        <v>4820431.83</v>
      </c>
      <c r="T50" s="84">
        <f>ROUND(T38-T48-T49,2)</f>
        <v>654814.22</v>
      </c>
      <c r="U50" s="14"/>
      <c r="V50" s="29"/>
      <c r="W50" s="5"/>
      <c r="X50" s="29"/>
      <c r="Y50" s="31"/>
    </row>
    <row r="51" spans="1:25" ht="15.6" customHeight="1" x14ac:dyDescent="0.2">
      <c r="A51" s="20">
        <v>46</v>
      </c>
      <c r="B51" s="34" t="s">
        <v>68</v>
      </c>
      <c r="C51" s="70"/>
      <c r="D51" s="70"/>
      <c r="E51" s="70"/>
      <c r="F51" s="70"/>
      <c r="G51" s="70"/>
      <c r="H51" s="70"/>
      <c r="I51" s="70"/>
      <c r="J51" s="70"/>
      <c r="K51" s="70"/>
      <c r="L51" s="35"/>
      <c r="M51" s="35"/>
      <c r="N51" s="35"/>
      <c r="O51" s="35"/>
      <c r="P51" s="35"/>
      <c r="Q51" s="35"/>
      <c r="R51" s="35"/>
      <c r="S51" s="35"/>
      <c r="T51" s="35"/>
      <c r="U51" s="14"/>
      <c r="V51" s="29"/>
      <c r="W51" s="5"/>
    </row>
    <row r="52" spans="1:25" ht="15.95" customHeight="1" x14ac:dyDescent="0.2">
      <c r="A52" s="20">
        <v>47</v>
      </c>
      <c r="B52" s="52" t="s">
        <v>69</v>
      </c>
      <c r="C52" s="60">
        <f t="shared" ref="C52:C61" si="15">SUM(D52:T52)</f>
        <v>27138906.710000001</v>
      </c>
      <c r="D52" s="60">
        <v>771863.04000000004</v>
      </c>
      <c r="E52" s="60">
        <v>1251394.25</v>
      </c>
      <c r="F52" s="60">
        <v>0</v>
      </c>
      <c r="G52" s="60">
        <v>666542.37</v>
      </c>
      <c r="H52" s="60">
        <v>858542.42</v>
      </c>
      <c r="I52" s="60">
        <v>1323193.4500000002</v>
      </c>
      <c r="J52" s="60">
        <v>191466.37</v>
      </c>
      <c r="K52" s="60">
        <v>55485.07</v>
      </c>
      <c r="L52" s="60">
        <v>1076980.44</v>
      </c>
      <c r="M52" s="60">
        <v>774244.09</v>
      </c>
      <c r="N52" s="60">
        <v>12777188.92</v>
      </c>
      <c r="O52" s="60">
        <v>1550795.04</v>
      </c>
      <c r="P52" s="60">
        <v>961059.03</v>
      </c>
      <c r="Q52" s="60">
        <v>4033322.01</v>
      </c>
      <c r="R52" s="60">
        <v>104044.93</v>
      </c>
      <c r="S52" s="60">
        <v>704317.41</v>
      </c>
      <c r="T52" s="60">
        <v>38467.870000000003</v>
      </c>
      <c r="U52" s="14"/>
      <c r="V52" s="29"/>
      <c r="W52" s="5"/>
      <c r="X52" s="53"/>
    </row>
    <row r="53" spans="1:25" ht="15.95" customHeight="1" x14ac:dyDescent="0.2">
      <c r="A53" s="20">
        <v>48</v>
      </c>
      <c r="B53" s="52" t="s">
        <v>70</v>
      </c>
      <c r="C53" s="60">
        <f t="shared" si="15"/>
        <v>13435023.130000001</v>
      </c>
      <c r="D53" s="60">
        <v>630585.67000000004</v>
      </c>
      <c r="E53" s="60">
        <v>951853.52</v>
      </c>
      <c r="F53" s="60">
        <v>0</v>
      </c>
      <c r="G53" s="60">
        <v>267049.3</v>
      </c>
      <c r="H53" s="60">
        <v>369568.01</v>
      </c>
      <c r="I53" s="60">
        <v>908166.27</v>
      </c>
      <c r="J53" s="60">
        <v>274601.11</v>
      </c>
      <c r="K53" s="60">
        <v>0</v>
      </c>
      <c r="L53" s="60">
        <v>112527.8</v>
      </c>
      <c r="M53" s="60">
        <v>541900.77</v>
      </c>
      <c r="N53" s="60">
        <v>6120163.5499999998</v>
      </c>
      <c r="O53" s="60">
        <v>796005.65</v>
      </c>
      <c r="P53" s="60">
        <v>790987.8</v>
      </c>
      <c r="Q53" s="60">
        <v>721268.1</v>
      </c>
      <c r="R53" s="60">
        <v>96461.909999999989</v>
      </c>
      <c r="S53" s="60">
        <v>766483.63</v>
      </c>
      <c r="T53" s="60">
        <v>87400.040000000008</v>
      </c>
      <c r="U53" s="14"/>
      <c r="V53" s="29"/>
      <c r="W53" s="5"/>
    </row>
    <row r="54" spans="1:25" ht="15.95" customHeight="1" x14ac:dyDescent="0.2">
      <c r="A54" s="20">
        <v>49</v>
      </c>
      <c r="B54" s="52" t="s">
        <v>71</v>
      </c>
      <c r="C54" s="60">
        <f t="shared" si="15"/>
        <v>4285542.1300000008</v>
      </c>
      <c r="D54" s="60">
        <v>149033.44</v>
      </c>
      <c r="E54" s="60">
        <v>49250.48</v>
      </c>
      <c r="F54" s="60">
        <v>0</v>
      </c>
      <c r="G54" s="60">
        <v>213401.64</v>
      </c>
      <c r="H54" s="60">
        <v>257171.11000000002</v>
      </c>
      <c r="I54" s="60">
        <v>70.260000000000005</v>
      </c>
      <c r="J54" s="60">
        <v>32140.37</v>
      </c>
      <c r="K54" s="60">
        <v>7266.25</v>
      </c>
      <c r="L54" s="60">
        <v>23602.18</v>
      </c>
      <c r="M54" s="60">
        <v>79371.62</v>
      </c>
      <c r="N54" s="60">
        <v>111362.47</v>
      </c>
      <c r="O54" s="60">
        <v>2417627.83</v>
      </c>
      <c r="P54" s="60">
        <v>148693.31</v>
      </c>
      <c r="Q54" s="60">
        <v>567246.97</v>
      </c>
      <c r="R54" s="60">
        <v>16502.71</v>
      </c>
      <c r="S54" s="60">
        <v>132884.37</v>
      </c>
      <c r="T54" s="60">
        <v>79917.119999999995</v>
      </c>
      <c r="U54" s="14"/>
      <c r="V54" s="29"/>
      <c r="W54" s="5"/>
    </row>
    <row r="55" spans="1:25" ht="15.95" customHeight="1" x14ac:dyDescent="0.2">
      <c r="A55" s="20">
        <v>50</v>
      </c>
      <c r="B55" s="52" t="s">
        <v>72</v>
      </c>
      <c r="C55" s="60">
        <f t="shared" si="15"/>
        <v>75192259.769999996</v>
      </c>
      <c r="D55" s="60">
        <v>1364292.17</v>
      </c>
      <c r="E55" s="60">
        <v>3967388.8099999996</v>
      </c>
      <c r="F55" s="60">
        <v>1875205.14</v>
      </c>
      <c r="G55" s="60">
        <v>3109004.8</v>
      </c>
      <c r="H55" s="60">
        <v>3899417.3100000005</v>
      </c>
      <c r="I55" s="60">
        <v>2731566.75</v>
      </c>
      <c r="J55" s="60">
        <v>809013.64999999991</v>
      </c>
      <c r="K55" s="60">
        <v>184949.66999999998</v>
      </c>
      <c r="L55" s="60">
        <v>2778508.8499999996</v>
      </c>
      <c r="M55" s="60">
        <v>1498549.13</v>
      </c>
      <c r="N55" s="60">
        <v>32546708.210000001</v>
      </c>
      <c r="O55" s="60">
        <v>8141276.3500000006</v>
      </c>
      <c r="P55" s="60">
        <v>1989883.46</v>
      </c>
      <c r="Q55" s="60">
        <v>7789649.4900000002</v>
      </c>
      <c r="R55" s="60">
        <v>153517.20000000001</v>
      </c>
      <c r="S55" s="60">
        <v>2052896.7000000002</v>
      </c>
      <c r="T55" s="60">
        <v>300432.08</v>
      </c>
      <c r="U55" s="14"/>
      <c r="V55" s="29"/>
      <c r="W55" s="5"/>
    </row>
    <row r="56" spans="1:25" ht="15.95" customHeight="1" x14ac:dyDescent="0.2">
      <c r="A56" s="20">
        <v>51</v>
      </c>
      <c r="B56" s="52" t="s">
        <v>73</v>
      </c>
      <c r="C56" s="60">
        <f t="shared" si="15"/>
        <v>10989253.780000001</v>
      </c>
      <c r="D56" s="60">
        <v>374788.94</v>
      </c>
      <c r="E56" s="60">
        <v>418876.94</v>
      </c>
      <c r="F56" s="60">
        <v>0</v>
      </c>
      <c r="G56" s="60">
        <v>614025.71</v>
      </c>
      <c r="H56" s="60">
        <v>509231.26</v>
      </c>
      <c r="I56" s="60">
        <v>265682.94</v>
      </c>
      <c r="J56" s="60">
        <v>155643.74</v>
      </c>
      <c r="K56" s="60">
        <v>35012.800000000003</v>
      </c>
      <c r="L56" s="60">
        <v>284207.23</v>
      </c>
      <c r="M56" s="60">
        <v>321585.21999999997</v>
      </c>
      <c r="N56" s="60">
        <v>4668285.8999999994</v>
      </c>
      <c r="O56" s="60">
        <v>1395951.62</v>
      </c>
      <c r="P56" s="60">
        <v>320187.83</v>
      </c>
      <c r="Q56" s="60">
        <v>1199972.73</v>
      </c>
      <c r="R56" s="60">
        <v>59654.27</v>
      </c>
      <c r="S56" s="60">
        <v>313682.08</v>
      </c>
      <c r="T56" s="60">
        <v>52464.57</v>
      </c>
      <c r="U56" s="14"/>
      <c r="V56" s="29"/>
      <c r="W56" s="5"/>
    </row>
    <row r="57" spans="1:25" ht="15.95" customHeight="1" x14ac:dyDescent="0.2">
      <c r="A57" s="20">
        <v>52</v>
      </c>
      <c r="B57" s="39" t="s">
        <v>74</v>
      </c>
      <c r="C57" s="60">
        <f t="shared" si="15"/>
        <v>3091070.2099999995</v>
      </c>
      <c r="D57" s="60">
        <v>112900.03</v>
      </c>
      <c r="E57" s="60">
        <v>138047.73000000001</v>
      </c>
      <c r="F57" s="60">
        <v>0</v>
      </c>
      <c r="G57" s="60">
        <v>96232.46</v>
      </c>
      <c r="H57" s="60">
        <v>178013.46</v>
      </c>
      <c r="I57" s="60">
        <v>118449.41</v>
      </c>
      <c r="J57" s="60">
        <v>23706.58</v>
      </c>
      <c r="K57" s="60">
        <v>7563.83</v>
      </c>
      <c r="L57" s="60">
        <v>15969.69</v>
      </c>
      <c r="M57" s="60">
        <v>96918.14</v>
      </c>
      <c r="N57" s="60">
        <v>1157945.18</v>
      </c>
      <c r="O57" s="60">
        <v>612005.75</v>
      </c>
      <c r="P57" s="60">
        <v>67616.58</v>
      </c>
      <c r="Q57" s="60">
        <v>301494.17</v>
      </c>
      <c r="R57" s="60">
        <v>17552.939999999999</v>
      </c>
      <c r="S57" s="60">
        <v>136209.28</v>
      </c>
      <c r="T57" s="60">
        <v>10444.98</v>
      </c>
      <c r="U57" s="14"/>
      <c r="V57" s="29"/>
      <c r="W57" s="5"/>
    </row>
    <row r="58" spans="1:25" ht="16.5" customHeight="1" x14ac:dyDescent="0.2">
      <c r="A58" s="20">
        <v>53</v>
      </c>
      <c r="B58" s="39" t="s">
        <v>75</v>
      </c>
      <c r="C58" s="60">
        <f t="shared" si="15"/>
        <v>23301750.18</v>
      </c>
      <c r="D58" s="60">
        <v>597781.89</v>
      </c>
      <c r="E58" s="60">
        <v>1250946.32</v>
      </c>
      <c r="F58" s="60">
        <v>0</v>
      </c>
      <c r="G58" s="60">
        <v>835414.36</v>
      </c>
      <c r="H58" s="60">
        <v>1112126.8400000001</v>
      </c>
      <c r="I58" s="60">
        <v>945992.41</v>
      </c>
      <c r="J58" s="60">
        <v>222348.5</v>
      </c>
      <c r="K58" s="60">
        <v>39744.31</v>
      </c>
      <c r="L58" s="60">
        <v>795576.5</v>
      </c>
      <c r="M58" s="60">
        <v>595162.94999999995</v>
      </c>
      <c r="N58" s="60">
        <v>10295672.460000001</v>
      </c>
      <c r="O58" s="60">
        <v>2938409.58</v>
      </c>
      <c r="P58" s="60">
        <v>492327.3</v>
      </c>
      <c r="Q58" s="60">
        <v>2305218.8199999998</v>
      </c>
      <c r="R58" s="60">
        <v>75382.02</v>
      </c>
      <c r="S58" s="60">
        <v>713958.36</v>
      </c>
      <c r="T58" s="60">
        <v>85687.56</v>
      </c>
      <c r="U58" s="14"/>
      <c r="V58" s="29"/>
      <c r="W58" s="5"/>
    </row>
    <row r="59" spans="1:25" x14ac:dyDescent="0.2">
      <c r="A59" s="20">
        <v>54</v>
      </c>
      <c r="B59" s="54" t="s">
        <v>76</v>
      </c>
      <c r="C59" s="60">
        <f t="shared" si="15"/>
        <v>0</v>
      </c>
      <c r="D59" s="60"/>
      <c r="E59" s="60"/>
      <c r="F59" s="60"/>
      <c r="G59" s="60"/>
      <c r="H59" s="60"/>
      <c r="I59" s="60"/>
      <c r="J59" s="60"/>
      <c r="K59" s="60"/>
      <c r="L59" s="60"/>
      <c r="M59" s="60"/>
      <c r="N59" s="60"/>
      <c r="O59" s="60"/>
      <c r="P59" s="60"/>
      <c r="Q59" s="60"/>
      <c r="R59" s="60"/>
      <c r="S59" s="60"/>
      <c r="T59" s="60"/>
      <c r="U59" s="14"/>
      <c r="V59" s="29"/>
      <c r="W59" s="5"/>
    </row>
    <row r="60" spans="1:25" x14ac:dyDescent="0.2">
      <c r="A60" s="20">
        <v>55</v>
      </c>
      <c r="B60" s="54" t="s">
        <v>77</v>
      </c>
      <c r="C60" s="60">
        <f t="shared" si="15"/>
        <v>0</v>
      </c>
      <c r="D60" s="60"/>
      <c r="E60" s="60"/>
      <c r="F60" s="60"/>
      <c r="G60" s="60"/>
      <c r="H60" s="60"/>
      <c r="I60" s="60"/>
      <c r="J60" s="60"/>
      <c r="K60" s="60"/>
      <c r="L60" s="60"/>
      <c r="M60" s="60"/>
      <c r="N60" s="60"/>
      <c r="O60" s="60"/>
      <c r="P60" s="60"/>
      <c r="Q60" s="60"/>
      <c r="R60" s="60"/>
      <c r="S60" s="60"/>
      <c r="T60" s="60"/>
      <c r="U60" s="14"/>
      <c r="V60" s="29"/>
      <c r="W60" s="5"/>
    </row>
    <row r="61" spans="1:25" x14ac:dyDescent="0.2">
      <c r="A61" s="20">
        <v>56</v>
      </c>
      <c r="B61" s="54" t="s">
        <v>78</v>
      </c>
      <c r="C61" s="60">
        <f t="shared" si="15"/>
        <v>0</v>
      </c>
      <c r="D61" s="60"/>
      <c r="E61" s="60"/>
      <c r="F61" s="60"/>
      <c r="G61" s="60"/>
      <c r="H61" s="60"/>
      <c r="I61" s="60"/>
      <c r="J61" s="60"/>
      <c r="K61" s="60"/>
      <c r="L61" s="60"/>
      <c r="M61" s="60"/>
      <c r="N61" s="60"/>
      <c r="O61" s="60"/>
      <c r="P61" s="60"/>
      <c r="Q61" s="60"/>
      <c r="R61" s="60"/>
      <c r="S61" s="60"/>
      <c r="T61" s="60"/>
      <c r="U61" s="14"/>
      <c r="V61" s="29"/>
      <c r="W61" s="5"/>
    </row>
    <row r="62" spans="1:25" ht="30.6" customHeight="1" thickBot="1" x14ac:dyDescent="0.25">
      <c r="A62" s="20">
        <v>57</v>
      </c>
      <c r="B62" s="55" t="s">
        <v>79</v>
      </c>
      <c r="C62" s="85">
        <f>SUM(D62:T62)</f>
        <v>157433805.91</v>
      </c>
      <c r="D62" s="85">
        <f>SUM(D52:D58)</f>
        <v>4001245.1799999997</v>
      </c>
      <c r="E62" s="85">
        <f>SUM(E52:E58)</f>
        <v>8027758.0500000007</v>
      </c>
      <c r="F62" s="85">
        <f>SUM(F52:F58)</f>
        <v>1875205.14</v>
      </c>
      <c r="G62" s="85">
        <f t="shared" ref="G62:T62" si="16">SUM(G52:G58)</f>
        <v>5801670.6399999997</v>
      </c>
      <c r="H62" s="85">
        <f t="shared" si="16"/>
        <v>7184070.4100000001</v>
      </c>
      <c r="I62" s="85">
        <f t="shared" si="16"/>
        <v>6293121.4900000012</v>
      </c>
      <c r="J62" s="85">
        <f>SUM(J52:J58)</f>
        <v>1708920.32</v>
      </c>
      <c r="K62" s="85">
        <f>SUM(K52:K58)</f>
        <v>330021.93</v>
      </c>
      <c r="L62" s="85">
        <f>SUM(L52:L58)</f>
        <v>5087372.6900000004</v>
      </c>
      <c r="M62" s="85">
        <f>SUM(M52:M58)</f>
        <v>3907731.92</v>
      </c>
      <c r="N62" s="85">
        <f t="shared" si="16"/>
        <v>67677326.689999998</v>
      </c>
      <c r="O62" s="85">
        <f t="shared" si="16"/>
        <v>17852071.82</v>
      </c>
      <c r="P62" s="85">
        <f t="shared" si="16"/>
        <v>4770755.3099999996</v>
      </c>
      <c r="Q62" s="85">
        <f t="shared" si="16"/>
        <v>16918172.289999999</v>
      </c>
      <c r="R62" s="85">
        <f>SUM(R52:R58)</f>
        <v>523115.98000000004</v>
      </c>
      <c r="S62" s="85">
        <f t="shared" si="16"/>
        <v>4820431.83</v>
      </c>
      <c r="T62" s="85">
        <f t="shared" si="16"/>
        <v>654814.22</v>
      </c>
      <c r="U62" s="14"/>
      <c r="V62" s="29"/>
      <c r="W62" s="5"/>
      <c r="X62" s="29"/>
      <c r="Y62" s="31"/>
    </row>
    <row r="63" spans="1:25" ht="15.95" customHeight="1" thickTop="1" x14ac:dyDescent="0.2">
      <c r="A63" s="20">
        <v>58</v>
      </c>
      <c r="B63" s="39" t="s">
        <v>80</v>
      </c>
      <c r="C63" s="86">
        <f>SUM(D63:T63)</f>
        <v>112574333.94000001</v>
      </c>
      <c r="D63" s="86">
        <f>SUM(D55:D58)</f>
        <v>2449763.0299999998</v>
      </c>
      <c r="E63" s="86">
        <f t="shared" ref="E63:O63" si="17">SUM(E55:E58)</f>
        <v>5775259.8000000007</v>
      </c>
      <c r="F63" s="86">
        <f t="shared" si="17"/>
        <v>1875205.14</v>
      </c>
      <c r="G63" s="86">
        <f t="shared" si="17"/>
        <v>4654677.33</v>
      </c>
      <c r="H63" s="86">
        <f t="shared" si="17"/>
        <v>5698788.8700000001</v>
      </c>
      <c r="I63" s="86">
        <f t="shared" si="17"/>
        <v>4061691.5100000002</v>
      </c>
      <c r="J63" s="86">
        <f t="shared" si="17"/>
        <v>1210712.4699999997</v>
      </c>
      <c r="K63" s="86">
        <f t="shared" si="17"/>
        <v>267270.61</v>
      </c>
      <c r="L63" s="86">
        <f t="shared" si="17"/>
        <v>3874262.2699999996</v>
      </c>
      <c r="M63" s="86">
        <f t="shared" si="17"/>
        <v>2512215.4399999995</v>
      </c>
      <c r="N63" s="86">
        <f t="shared" si="17"/>
        <v>48668611.75</v>
      </c>
      <c r="O63" s="86">
        <f t="shared" si="17"/>
        <v>13087643.300000001</v>
      </c>
      <c r="P63" s="86">
        <f>SUM(P55:P58)</f>
        <v>2870015.17</v>
      </c>
      <c r="Q63" s="86">
        <f>SUM(Q55:Q58)</f>
        <v>11596335.210000001</v>
      </c>
      <c r="R63" s="86">
        <f>SUM(R55:R58)</f>
        <v>306106.43</v>
      </c>
      <c r="S63" s="86">
        <f>SUM(S55:S58)</f>
        <v>3216746.42</v>
      </c>
      <c r="T63" s="86">
        <f>SUM(T55:T58)</f>
        <v>449029.19</v>
      </c>
      <c r="U63" s="14"/>
      <c r="V63" s="29"/>
      <c r="W63" s="5"/>
    </row>
    <row r="64" spans="1:25" ht="15.95" customHeight="1" x14ac:dyDescent="0.2">
      <c r="A64" s="20">
        <v>59</v>
      </c>
      <c r="B64" s="56" t="s">
        <v>81</v>
      </c>
      <c r="C64" s="89">
        <f>C63/C62</f>
        <v>0.71505820042459789</v>
      </c>
      <c r="D64" s="89">
        <f>D63/D62</f>
        <v>0.61225016708423752</v>
      </c>
      <c r="E64" s="89">
        <f>E63/E62</f>
        <v>0.7194112931692056</v>
      </c>
      <c r="F64" s="89">
        <f>F63/F62</f>
        <v>1</v>
      </c>
      <c r="G64" s="89">
        <f t="shared" ref="G64:M64" si="18">G63/G62</f>
        <v>0.80229947868946938</v>
      </c>
      <c r="H64" s="89">
        <f t="shared" si="18"/>
        <v>0.79325348232493176</v>
      </c>
      <c r="I64" s="89">
        <f t="shared" si="18"/>
        <v>0.64541762247148349</v>
      </c>
      <c r="J64" s="89">
        <f t="shared" si="18"/>
        <v>0.70846630813073819</v>
      </c>
      <c r="K64" s="89">
        <f t="shared" si="18"/>
        <v>0.8098571207070997</v>
      </c>
      <c r="L64" s="89">
        <f t="shared" si="18"/>
        <v>0.76154481027416121</v>
      </c>
      <c r="M64" s="89">
        <f t="shared" si="18"/>
        <v>0.64288326104007654</v>
      </c>
      <c r="N64" s="89">
        <f>N63/N62</f>
        <v>0.71912727837093005</v>
      </c>
      <c r="O64" s="89">
        <f>O63/O62</f>
        <v>0.7331162137347933</v>
      </c>
      <c r="P64" s="89">
        <f t="shared" ref="P64:S64" si="19">P63/P62</f>
        <v>0.60158507060384114</v>
      </c>
      <c r="Q64" s="89">
        <f t="shared" si="19"/>
        <v>0.68543664239986302</v>
      </c>
      <c r="R64" s="89">
        <f t="shared" si="19"/>
        <v>0.58515977661397378</v>
      </c>
      <c r="S64" s="89">
        <f t="shared" si="19"/>
        <v>0.66731499032525476</v>
      </c>
      <c r="T64" s="89">
        <f>T63/T62</f>
        <v>0.68573524563959531</v>
      </c>
      <c r="U64" s="14"/>
      <c r="V64" s="29"/>
      <c r="W64" s="5"/>
    </row>
    <row r="65" spans="1:27" ht="30" customHeight="1" x14ac:dyDescent="0.2">
      <c r="A65" s="20">
        <v>60</v>
      </c>
      <c r="B65" s="57" t="s">
        <v>82</v>
      </c>
      <c r="C65" s="87"/>
      <c r="D65" s="87"/>
      <c r="E65" s="87"/>
      <c r="F65" s="87"/>
      <c r="G65" s="87"/>
      <c r="H65" s="87"/>
      <c r="I65" s="87"/>
      <c r="J65" s="87"/>
      <c r="K65" s="87"/>
      <c r="L65" s="87"/>
      <c r="M65" s="88"/>
      <c r="N65" s="88"/>
      <c r="O65" s="88"/>
      <c r="P65" s="88"/>
      <c r="Q65" s="88"/>
      <c r="R65" s="88"/>
      <c r="S65" s="88"/>
      <c r="T65" s="88"/>
      <c r="U65" s="14"/>
      <c r="V65" s="29"/>
      <c r="W65" s="5"/>
    </row>
    <row r="66" spans="1:27" x14ac:dyDescent="0.2">
      <c r="A66" s="2"/>
      <c r="B66" s="58"/>
      <c r="C66" s="59"/>
      <c r="D66" s="59"/>
      <c r="E66" s="59"/>
      <c r="F66" s="60"/>
      <c r="G66" s="60"/>
      <c r="H66" s="60"/>
      <c r="I66" s="60"/>
      <c r="J66" s="60"/>
      <c r="K66" s="60"/>
      <c r="L66" s="60"/>
      <c r="M66" s="60"/>
      <c r="N66" s="60"/>
      <c r="O66" s="60"/>
      <c r="P66" s="60"/>
      <c r="Q66" s="60"/>
      <c r="R66" s="60"/>
      <c r="S66" s="60"/>
      <c r="T66" s="60"/>
      <c r="U66" s="14"/>
      <c r="V66" s="29"/>
      <c r="W66" s="5"/>
    </row>
    <row r="67" spans="1:27" x14ac:dyDescent="0.2">
      <c r="A67" s="2"/>
      <c r="B67" s="2"/>
      <c r="C67" s="2"/>
      <c r="D67" s="2"/>
      <c r="E67" s="2"/>
      <c r="F67" s="2"/>
      <c r="G67" s="2"/>
      <c r="H67" s="2"/>
      <c r="I67" s="2"/>
      <c r="J67" s="2"/>
      <c r="K67" s="2"/>
      <c r="L67" s="2"/>
      <c r="M67" s="2"/>
      <c r="N67" s="2"/>
      <c r="O67" s="2"/>
      <c r="P67" s="2"/>
      <c r="Q67" s="2"/>
      <c r="R67" s="2"/>
      <c r="S67" s="2"/>
      <c r="T67" s="2"/>
      <c r="W67" s="2"/>
      <c r="X67" s="2"/>
      <c r="Y67" s="2"/>
      <c r="Z67" s="2"/>
      <c r="AA67" s="2"/>
    </row>
    <row r="68" spans="1:27" ht="20.45" customHeight="1" x14ac:dyDescent="0.2">
      <c r="A68" s="2"/>
      <c r="B68" s="2"/>
      <c r="C68" s="2"/>
      <c r="D68" s="2"/>
      <c r="E68" s="2"/>
      <c r="F68" s="2"/>
      <c r="G68" s="2"/>
      <c r="H68" s="2"/>
      <c r="I68" s="2"/>
      <c r="J68" s="2"/>
      <c r="K68" s="2"/>
      <c r="L68" s="2"/>
      <c r="M68" s="2"/>
      <c r="N68" s="2"/>
      <c r="O68" s="2"/>
      <c r="P68" s="2"/>
      <c r="Q68" s="2"/>
      <c r="R68" s="2"/>
      <c r="S68" s="2"/>
      <c r="T68" s="2"/>
      <c r="W68" s="2"/>
      <c r="X68" s="2"/>
      <c r="Y68" s="2"/>
      <c r="Z68" s="2"/>
      <c r="AA68" s="2"/>
    </row>
    <row r="69" spans="1:27" x14ac:dyDescent="0.2">
      <c r="A69" s="2"/>
      <c r="B69" s="2"/>
      <c r="C69" s="2"/>
      <c r="D69" s="2"/>
      <c r="E69" s="2"/>
      <c r="F69" s="2"/>
      <c r="G69" s="2"/>
      <c r="H69" s="2"/>
      <c r="I69" s="2"/>
      <c r="J69" s="2"/>
      <c r="K69" s="2"/>
      <c r="L69" s="2"/>
      <c r="M69" s="2"/>
      <c r="N69" s="2"/>
      <c r="O69" s="2"/>
      <c r="P69" s="2"/>
      <c r="Q69" s="2"/>
      <c r="R69" s="2"/>
      <c r="S69" s="2"/>
      <c r="T69" s="2"/>
      <c r="W69" s="2"/>
      <c r="X69" s="2"/>
      <c r="Y69" s="2"/>
      <c r="Z69" s="2"/>
      <c r="AA69" s="2"/>
    </row>
    <row r="70" spans="1:27" x14ac:dyDescent="0.2">
      <c r="A70" s="2"/>
      <c r="B70" s="2"/>
      <c r="C70" s="2"/>
      <c r="D70" s="2"/>
      <c r="E70" s="2"/>
      <c r="F70" s="2"/>
      <c r="G70" s="2"/>
      <c r="H70" s="2"/>
      <c r="I70" s="2"/>
      <c r="J70" s="2"/>
      <c r="K70" s="2"/>
      <c r="L70" s="2"/>
      <c r="M70" s="2"/>
      <c r="N70" s="2"/>
      <c r="O70" s="2"/>
      <c r="P70" s="2"/>
      <c r="Q70" s="2"/>
      <c r="R70" s="2"/>
      <c r="S70" s="2"/>
      <c r="T70" s="2"/>
      <c r="W70" s="2"/>
      <c r="X70" s="2"/>
      <c r="Y70" s="2"/>
      <c r="Z70" s="2"/>
      <c r="AA70" s="2"/>
    </row>
    <row r="71" spans="1:27" x14ac:dyDescent="0.2">
      <c r="A71" s="2"/>
      <c r="B71" s="2"/>
      <c r="C71" s="2"/>
      <c r="D71" s="2"/>
      <c r="E71" s="2"/>
      <c r="F71" s="2"/>
      <c r="G71" s="2"/>
      <c r="H71" s="2"/>
      <c r="I71" s="2"/>
      <c r="J71" s="2"/>
      <c r="K71" s="2"/>
      <c r="L71" s="2"/>
      <c r="M71" s="2"/>
      <c r="N71" s="2"/>
      <c r="O71" s="2"/>
      <c r="P71" s="2"/>
      <c r="Q71" s="2"/>
      <c r="R71" s="2"/>
      <c r="S71" s="2"/>
      <c r="T71" s="2"/>
      <c r="W71" s="2"/>
      <c r="X71" s="2"/>
      <c r="Y71" s="2"/>
      <c r="Z71" s="2"/>
      <c r="AA71" s="2"/>
    </row>
    <row r="72" spans="1:27" x14ac:dyDescent="0.2">
      <c r="A72" s="2"/>
      <c r="B72" s="2"/>
      <c r="C72" s="2"/>
      <c r="D72" s="2"/>
      <c r="E72" s="2"/>
      <c r="F72" s="2"/>
      <c r="G72" s="2"/>
      <c r="H72" s="2"/>
      <c r="I72" s="2"/>
      <c r="J72" s="2"/>
      <c r="K72" s="2"/>
      <c r="L72" s="2"/>
      <c r="M72" s="2"/>
      <c r="N72" s="2"/>
      <c r="O72" s="2"/>
      <c r="P72" s="2"/>
      <c r="Q72" s="2"/>
      <c r="R72" s="2"/>
      <c r="S72" s="2"/>
      <c r="T72" s="2"/>
      <c r="W72" s="2"/>
      <c r="X72" s="2"/>
      <c r="Y72" s="2"/>
      <c r="Z72" s="2"/>
      <c r="AA72" s="2"/>
    </row>
    <row r="73" spans="1:27" x14ac:dyDescent="0.2">
      <c r="A73" s="2"/>
      <c r="B73" s="2"/>
      <c r="C73" s="2"/>
      <c r="D73" s="2"/>
      <c r="E73" s="2"/>
      <c r="F73" s="2"/>
      <c r="G73" s="2"/>
      <c r="H73" s="2"/>
      <c r="I73" s="2"/>
      <c r="J73" s="2"/>
      <c r="K73" s="2"/>
      <c r="L73" s="2"/>
      <c r="M73" s="2"/>
      <c r="N73" s="2"/>
      <c r="O73" s="2"/>
      <c r="P73" s="2"/>
      <c r="Q73" s="2"/>
      <c r="R73" s="2"/>
      <c r="S73" s="2"/>
      <c r="T73" s="2"/>
      <c r="W73" s="2"/>
      <c r="X73" s="2"/>
      <c r="Y73" s="2"/>
      <c r="Z73" s="2"/>
      <c r="AA73" s="2"/>
    </row>
    <row r="74" spans="1:27" x14ac:dyDescent="0.2">
      <c r="A74" s="2"/>
      <c r="B74" s="2"/>
      <c r="C74" s="2"/>
      <c r="D74" s="2"/>
      <c r="E74" s="2"/>
      <c r="F74" s="2"/>
      <c r="G74" s="2"/>
      <c r="H74" s="2"/>
      <c r="I74" s="2"/>
      <c r="J74" s="2"/>
      <c r="K74" s="2"/>
      <c r="L74" s="2"/>
      <c r="M74" s="2"/>
      <c r="N74" s="2"/>
      <c r="O74" s="2"/>
      <c r="P74" s="2"/>
      <c r="Q74" s="2"/>
      <c r="R74" s="2"/>
      <c r="S74" s="2"/>
      <c r="T74" s="2"/>
      <c r="W74" s="2"/>
      <c r="X74" s="2"/>
      <c r="Y74" s="2"/>
      <c r="Z74" s="2"/>
      <c r="AA74" s="2"/>
    </row>
    <row r="75" spans="1:27" x14ac:dyDescent="0.2">
      <c r="A75" s="2"/>
      <c r="B75" s="2"/>
      <c r="C75" s="2"/>
      <c r="D75" s="2"/>
      <c r="E75" s="2"/>
      <c r="F75" s="2"/>
      <c r="G75" s="2"/>
      <c r="H75" s="2"/>
      <c r="I75" s="2"/>
      <c r="J75" s="2"/>
      <c r="K75" s="2"/>
      <c r="L75" s="2"/>
      <c r="M75" s="2"/>
      <c r="N75" s="2"/>
      <c r="O75" s="2"/>
      <c r="P75" s="2"/>
      <c r="Q75" s="2"/>
      <c r="R75" s="2"/>
      <c r="S75" s="2"/>
      <c r="T75" s="2"/>
      <c r="W75" s="2"/>
      <c r="X75" s="2"/>
      <c r="Y75" s="2"/>
      <c r="Z75" s="2"/>
      <c r="AA75" s="2"/>
    </row>
    <row r="76" spans="1:27" x14ac:dyDescent="0.2">
      <c r="A76" s="2"/>
      <c r="B76" s="2"/>
      <c r="C76" s="2"/>
      <c r="D76" s="2"/>
      <c r="E76" s="2"/>
      <c r="F76" s="2"/>
      <c r="G76" s="2"/>
      <c r="H76" s="2"/>
      <c r="I76" s="2"/>
      <c r="J76" s="2"/>
      <c r="K76" s="2"/>
      <c r="L76" s="2"/>
      <c r="M76" s="2"/>
      <c r="N76" s="2"/>
      <c r="O76" s="2"/>
      <c r="P76" s="2"/>
      <c r="Q76" s="2"/>
      <c r="R76" s="2"/>
      <c r="S76" s="2"/>
      <c r="T76" s="2"/>
      <c r="W76" s="2"/>
      <c r="X76" s="2"/>
      <c r="Y76" s="2"/>
      <c r="Z76" s="2"/>
      <c r="AA76" s="2"/>
    </row>
    <row r="77" spans="1:27" ht="18" customHeight="1" x14ac:dyDescent="0.2">
      <c r="A77" s="2"/>
      <c r="B77" s="2"/>
      <c r="C77" s="2"/>
      <c r="D77" s="2"/>
      <c r="E77" s="2"/>
      <c r="F77" s="2"/>
      <c r="G77" s="2"/>
      <c r="H77" s="2"/>
      <c r="I77" s="2"/>
      <c r="J77" s="2"/>
      <c r="K77" s="2"/>
      <c r="L77" s="2"/>
      <c r="M77" s="2"/>
      <c r="N77" s="2"/>
      <c r="O77" s="2"/>
      <c r="P77" s="2"/>
      <c r="Q77" s="2"/>
      <c r="R77" s="2"/>
      <c r="S77" s="2"/>
      <c r="T77" s="2"/>
      <c r="W77" s="2"/>
      <c r="X77" s="2"/>
      <c r="Y77" s="2"/>
      <c r="Z77" s="2"/>
      <c r="AA77" s="2"/>
    </row>
    <row r="78" spans="1:27" x14ac:dyDescent="0.2">
      <c r="A78" s="2"/>
      <c r="B78" s="2"/>
      <c r="C78" s="2"/>
      <c r="D78" s="2"/>
      <c r="E78" s="2"/>
      <c r="F78" s="2"/>
      <c r="G78" s="2"/>
      <c r="H78" s="2"/>
      <c r="I78" s="2"/>
      <c r="J78" s="2"/>
      <c r="K78" s="2"/>
      <c r="L78" s="2"/>
      <c r="M78" s="2"/>
      <c r="N78" s="2"/>
      <c r="O78" s="2"/>
      <c r="P78" s="2"/>
      <c r="Q78" s="2"/>
      <c r="R78" s="2"/>
      <c r="S78" s="2"/>
      <c r="T78" s="2"/>
      <c r="W78" s="2"/>
      <c r="X78" s="2"/>
      <c r="Y78" s="2"/>
      <c r="Z78" s="2"/>
      <c r="AA78" s="2"/>
    </row>
    <row r="79" spans="1:27" x14ac:dyDescent="0.2">
      <c r="A79" s="2"/>
      <c r="B79" s="2"/>
      <c r="C79" s="2"/>
      <c r="D79" s="2"/>
      <c r="E79" s="2"/>
      <c r="F79" s="2"/>
      <c r="G79" s="2"/>
      <c r="H79" s="2"/>
      <c r="I79" s="2"/>
      <c r="J79" s="2"/>
      <c r="K79" s="2"/>
      <c r="L79" s="2"/>
      <c r="M79" s="2"/>
      <c r="N79" s="2"/>
      <c r="O79" s="2"/>
      <c r="P79" s="2"/>
      <c r="Q79" s="2"/>
      <c r="R79" s="2"/>
      <c r="S79" s="2"/>
      <c r="T79" s="2"/>
      <c r="W79" s="2"/>
      <c r="X79" s="2"/>
      <c r="Y79" s="2"/>
      <c r="Z79" s="2"/>
      <c r="AA79" s="2"/>
    </row>
    <row r="80" spans="1:27" x14ac:dyDescent="0.2">
      <c r="A80" s="2"/>
      <c r="B80" s="2"/>
      <c r="C80" s="2"/>
      <c r="D80" s="2"/>
      <c r="E80" s="2"/>
      <c r="F80" s="2"/>
      <c r="G80" s="2"/>
      <c r="H80" s="2"/>
      <c r="I80" s="2"/>
      <c r="J80" s="2"/>
      <c r="K80" s="2"/>
      <c r="L80" s="2"/>
      <c r="M80" s="2"/>
      <c r="N80" s="2"/>
      <c r="O80" s="2"/>
      <c r="P80" s="2"/>
      <c r="Q80" s="2"/>
      <c r="R80" s="2"/>
      <c r="S80" s="2"/>
      <c r="T80" s="2"/>
      <c r="W80" s="2"/>
      <c r="X80" s="2"/>
      <c r="Y80" s="2"/>
      <c r="Z80" s="2"/>
      <c r="AA80" s="2"/>
    </row>
    <row r="81" spans="1:27" x14ac:dyDescent="0.2">
      <c r="A81" s="2"/>
      <c r="B81" s="2"/>
      <c r="C81" s="2"/>
      <c r="D81" s="2"/>
      <c r="E81" s="2"/>
      <c r="F81" s="2"/>
      <c r="G81" s="2"/>
      <c r="H81" s="2"/>
      <c r="I81" s="2"/>
      <c r="J81" s="2"/>
      <c r="K81" s="2"/>
      <c r="L81" s="2"/>
      <c r="M81" s="2"/>
      <c r="N81" s="2"/>
      <c r="O81" s="2"/>
      <c r="P81" s="2"/>
      <c r="Q81" s="2"/>
      <c r="R81" s="2"/>
      <c r="S81" s="2"/>
      <c r="T81" s="2"/>
      <c r="W81" s="2"/>
      <c r="X81" s="2"/>
      <c r="Y81" s="2"/>
      <c r="Z81" s="2"/>
      <c r="AA81" s="2"/>
    </row>
    <row r="82" spans="1:27" x14ac:dyDescent="0.2">
      <c r="A82" s="2"/>
      <c r="B82" s="2"/>
      <c r="C82" s="2"/>
      <c r="D82" s="2"/>
      <c r="E82" s="2"/>
      <c r="F82" s="2"/>
      <c r="G82" s="2"/>
      <c r="H82" s="2"/>
      <c r="I82" s="2"/>
      <c r="J82" s="2"/>
      <c r="K82" s="2"/>
      <c r="L82" s="2"/>
      <c r="M82" s="2"/>
      <c r="N82" s="2"/>
      <c r="O82" s="2"/>
      <c r="P82" s="2"/>
      <c r="Q82" s="2"/>
      <c r="R82" s="2"/>
      <c r="S82" s="2"/>
      <c r="T82" s="2"/>
      <c r="W82" s="2"/>
      <c r="X82" s="2"/>
      <c r="Y82" s="2"/>
      <c r="Z82" s="2"/>
      <c r="AA82" s="2"/>
    </row>
    <row r="83" spans="1:27" x14ac:dyDescent="0.2">
      <c r="A83" s="2"/>
      <c r="B83" s="2"/>
      <c r="C83" s="2"/>
      <c r="D83" s="2"/>
      <c r="E83" s="2"/>
      <c r="F83" s="2"/>
      <c r="G83" s="2"/>
      <c r="H83" s="2"/>
      <c r="I83" s="2"/>
      <c r="J83" s="2"/>
      <c r="K83" s="2"/>
      <c r="L83" s="2"/>
      <c r="M83" s="2"/>
      <c r="N83" s="2"/>
      <c r="O83" s="2"/>
      <c r="P83" s="2"/>
      <c r="Q83" s="2"/>
      <c r="R83" s="2"/>
      <c r="S83" s="2"/>
      <c r="T83" s="2"/>
      <c r="W83" s="2"/>
      <c r="X83" s="2"/>
      <c r="Y83" s="2"/>
      <c r="Z83" s="2"/>
      <c r="AA83" s="2"/>
    </row>
    <row r="84" spans="1:27" x14ac:dyDescent="0.2">
      <c r="A84" s="2"/>
      <c r="B84" s="2"/>
      <c r="C84" s="2"/>
      <c r="D84" s="2"/>
      <c r="E84" s="2"/>
      <c r="F84" s="2"/>
      <c r="G84" s="2"/>
      <c r="H84" s="2"/>
      <c r="I84" s="2"/>
      <c r="J84" s="2"/>
      <c r="K84" s="2"/>
      <c r="L84" s="2"/>
      <c r="M84" s="2"/>
      <c r="N84" s="2"/>
      <c r="O84" s="2"/>
      <c r="P84" s="2"/>
      <c r="Q84" s="2"/>
      <c r="R84" s="2"/>
      <c r="S84" s="2"/>
      <c r="T84" s="2"/>
      <c r="W84" s="2"/>
      <c r="X84" s="2"/>
      <c r="Y84" s="2"/>
      <c r="Z84" s="2"/>
      <c r="AA84" s="2"/>
    </row>
    <row r="85" spans="1:27" x14ac:dyDescent="0.2">
      <c r="A85" s="2"/>
      <c r="B85" s="2"/>
      <c r="C85" s="2"/>
      <c r="D85" s="2"/>
      <c r="E85" s="2"/>
      <c r="F85" s="2"/>
      <c r="G85" s="2"/>
      <c r="H85" s="2"/>
      <c r="I85" s="2"/>
      <c r="J85" s="2"/>
      <c r="K85" s="2"/>
      <c r="L85" s="2"/>
      <c r="M85" s="2"/>
      <c r="N85" s="2"/>
      <c r="O85" s="2"/>
      <c r="P85" s="2"/>
      <c r="Q85" s="2"/>
      <c r="R85" s="2"/>
      <c r="S85" s="2"/>
      <c r="T85" s="2"/>
      <c r="W85" s="2"/>
      <c r="X85" s="2"/>
      <c r="Y85" s="2"/>
      <c r="Z85" s="2"/>
      <c r="AA85" s="2"/>
    </row>
    <row r="86" spans="1:27" x14ac:dyDescent="0.2">
      <c r="A86" s="2"/>
      <c r="B86" s="2"/>
      <c r="C86" s="2"/>
      <c r="D86" s="2"/>
      <c r="E86" s="2"/>
      <c r="F86" s="2"/>
      <c r="G86" s="2"/>
      <c r="H86" s="2"/>
      <c r="I86" s="2"/>
      <c r="J86" s="2"/>
      <c r="K86" s="2"/>
      <c r="L86" s="2"/>
      <c r="M86" s="2"/>
      <c r="N86" s="2"/>
      <c r="O86" s="2"/>
      <c r="P86" s="2"/>
      <c r="Q86" s="2"/>
      <c r="R86" s="2"/>
      <c r="S86" s="2"/>
      <c r="T86" s="2"/>
      <c r="W86" s="2"/>
      <c r="X86" s="2"/>
      <c r="Y86" s="2"/>
      <c r="Z86" s="2"/>
      <c r="AA86" s="2"/>
    </row>
    <row r="87" spans="1:27" ht="36" customHeight="1" x14ac:dyDescent="0.2">
      <c r="A87" s="2"/>
      <c r="B87" s="2"/>
      <c r="C87" s="2"/>
      <c r="D87" s="2"/>
      <c r="E87" s="2"/>
      <c r="F87" s="2"/>
      <c r="G87" s="2"/>
      <c r="H87" s="2"/>
      <c r="I87" s="2"/>
      <c r="J87" s="2"/>
      <c r="K87" s="2"/>
      <c r="L87" s="2"/>
      <c r="M87" s="2"/>
      <c r="N87" s="2"/>
      <c r="O87" s="2"/>
      <c r="P87" s="2"/>
      <c r="Q87" s="2"/>
      <c r="R87" s="2"/>
      <c r="S87" s="2"/>
      <c r="T87" s="2"/>
      <c r="W87" s="2"/>
      <c r="X87" s="2"/>
      <c r="Y87" s="2"/>
      <c r="Z87" s="2"/>
      <c r="AA87" s="2"/>
    </row>
    <row r="88" spans="1:27" x14ac:dyDescent="0.2">
      <c r="A88" s="2"/>
      <c r="B88" s="61"/>
      <c r="C88" s="63"/>
      <c r="D88" s="23"/>
      <c r="E88" s="23"/>
      <c r="F88" s="23"/>
      <c r="G88" s="23"/>
      <c r="H88" s="23"/>
      <c r="I88" s="23"/>
      <c r="J88" s="23"/>
      <c r="K88" s="23"/>
      <c r="L88" s="23"/>
      <c r="M88" s="23"/>
      <c r="N88" s="23"/>
      <c r="O88" s="23"/>
      <c r="P88" s="23"/>
      <c r="Q88" s="23"/>
      <c r="R88" s="23"/>
      <c r="S88" s="23"/>
      <c r="T88" s="23"/>
      <c r="V88" s="64"/>
      <c r="W88" s="65"/>
      <c r="X88" s="66"/>
      <c r="Y88" s="66"/>
      <c r="Z88" s="65"/>
      <c r="AA88" s="64"/>
    </row>
    <row r="89" spans="1:27" x14ac:dyDescent="0.2">
      <c r="A89" s="2"/>
      <c r="B89" s="61"/>
      <c r="C89" s="63"/>
      <c r="D89" s="23"/>
      <c r="E89" s="23"/>
      <c r="F89" s="23"/>
      <c r="G89" s="23"/>
      <c r="H89" s="23"/>
      <c r="I89" s="23"/>
      <c r="J89" s="23"/>
      <c r="K89" s="23"/>
      <c r="L89" s="23"/>
      <c r="M89" s="23"/>
      <c r="N89" s="23"/>
      <c r="O89" s="23"/>
      <c r="P89" s="23"/>
      <c r="Q89" s="23"/>
      <c r="R89" s="23"/>
      <c r="S89" s="23"/>
      <c r="T89" s="23"/>
    </row>
    <row r="90" spans="1:27" x14ac:dyDescent="0.2">
      <c r="A90" s="2"/>
      <c r="B90" s="61"/>
      <c r="C90" s="63"/>
      <c r="D90" s="23"/>
      <c r="E90" s="23"/>
      <c r="F90" s="23"/>
      <c r="G90" s="23"/>
      <c r="H90" s="23"/>
      <c r="I90" s="23"/>
      <c r="J90" s="23"/>
      <c r="K90" s="23"/>
      <c r="L90" s="23"/>
      <c r="M90" s="23"/>
      <c r="N90" s="23"/>
      <c r="O90" s="23"/>
      <c r="P90" s="23"/>
      <c r="Q90" s="23"/>
      <c r="R90" s="23"/>
      <c r="S90" s="23"/>
      <c r="T90" s="23"/>
    </row>
    <row r="91" spans="1:27" x14ac:dyDescent="0.2">
      <c r="A91" s="2"/>
      <c r="B91" s="61"/>
      <c r="C91" s="63"/>
      <c r="D91" s="23"/>
      <c r="E91" s="23"/>
      <c r="F91" s="23"/>
      <c r="G91" s="23"/>
      <c r="H91" s="23"/>
      <c r="I91" s="23"/>
      <c r="J91" s="23"/>
      <c r="K91" s="23"/>
      <c r="L91" s="23"/>
      <c r="M91" s="23"/>
      <c r="N91" s="23"/>
      <c r="O91" s="23"/>
      <c r="P91" s="23"/>
      <c r="Q91" s="23"/>
      <c r="R91" s="23"/>
      <c r="S91" s="23"/>
      <c r="T91" s="23"/>
    </row>
    <row r="92" spans="1:27" x14ac:dyDescent="0.2">
      <c r="A92" s="2"/>
      <c r="B92" s="61"/>
      <c r="C92" s="63"/>
      <c r="D92" s="23"/>
      <c r="E92" s="23"/>
      <c r="F92" s="23"/>
      <c r="G92" s="23"/>
      <c r="H92" s="23"/>
      <c r="I92" s="23"/>
      <c r="J92" s="23"/>
      <c r="K92" s="23"/>
      <c r="L92" s="23"/>
      <c r="M92" s="23"/>
      <c r="N92" s="23"/>
      <c r="O92" s="23"/>
      <c r="P92" s="23"/>
      <c r="Q92" s="23"/>
      <c r="R92" s="23"/>
      <c r="S92" s="23"/>
      <c r="T92" s="23"/>
    </row>
    <row r="93" spans="1:27" x14ac:dyDescent="0.2">
      <c r="A93" s="2"/>
      <c r="B93" s="61"/>
      <c r="C93" s="63"/>
      <c r="D93" s="23"/>
      <c r="E93" s="23"/>
      <c r="F93" s="23"/>
      <c r="G93" s="23"/>
      <c r="H93" s="23"/>
      <c r="I93" s="23"/>
      <c r="J93" s="23"/>
      <c r="K93" s="23"/>
      <c r="L93" s="23"/>
      <c r="M93" s="23"/>
      <c r="N93" s="23"/>
      <c r="O93" s="23"/>
      <c r="P93" s="23"/>
      <c r="Q93" s="23"/>
      <c r="R93" s="23"/>
      <c r="S93" s="23"/>
      <c r="T93" s="23"/>
    </row>
    <row r="94" spans="1:27" x14ac:dyDescent="0.2">
      <c r="A94" s="2"/>
      <c r="B94" s="61"/>
      <c r="C94" s="63"/>
      <c r="D94" s="23"/>
      <c r="E94" s="23"/>
      <c r="F94" s="23"/>
      <c r="G94" s="23"/>
      <c r="H94" s="23"/>
      <c r="I94" s="23"/>
      <c r="J94" s="23"/>
      <c r="K94" s="23"/>
      <c r="L94" s="23"/>
      <c r="M94" s="23"/>
      <c r="N94" s="23"/>
      <c r="O94" s="23"/>
      <c r="P94" s="23"/>
      <c r="Q94" s="23"/>
      <c r="R94" s="23"/>
      <c r="S94" s="23"/>
      <c r="T94" s="23"/>
    </row>
    <row r="95" spans="1:27" x14ac:dyDescent="0.2">
      <c r="A95" s="2"/>
      <c r="B95" s="61"/>
      <c r="C95" s="63"/>
      <c r="D95" s="23"/>
      <c r="E95" s="23"/>
      <c r="F95" s="23"/>
      <c r="G95" s="23"/>
      <c r="H95" s="23"/>
      <c r="I95" s="23"/>
      <c r="J95" s="23"/>
      <c r="K95" s="23"/>
      <c r="L95" s="23"/>
      <c r="M95" s="23"/>
      <c r="N95" s="23"/>
      <c r="O95" s="23"/>
      <c r="P95" s="23"/>
      <c r="Q95" s="23"/>
      <c r="R95" s="23"/>
      <c r="S95" s="23"/>
      <c r="T95" s="23"/>
    </row>
    <row r="96" spans="1:27" x14ac:dyDescent="0.2">
      <c r="A96" s="2"/>
      <c r="B96" s="61"/>
      <c r="D96" s="23"/>
      <c r="E96" s="23"/>
      <c r="F96" s="23"/>
      <c r="G96" s="23"/>
      <c r="H96" s="23"/>
      <c r="I96" s="23"/>
      <c r="J96" s="23"/>
      <c r="K96" s="23"/>
      <c r="L96" s="23"/>
      <c r="M96" s="23"/>
      <c r="N96" s="23"/>
      <c r="O96" s="23"/>
      <c r="P96" s="23"/>
      <c r="Q96" s="23"/>
      <c r="R96" s="23"/>
      <c r="S96" s="23"/>
      <c r="T96" s="23"/>
    </row>
    <row r="97" spans="1:20" x14ac:dyDescent="0.2">
      <c r="A97" s="2"/>
      <c r="B97" s="61"/>
      <c r="D97" s="23"/>
      <c r="E97" s="23"/>
      <c r="F97" s="23"/>
      <c r="G97" s="23"/>
      <c r="H97" s="23"/>
      <c r="I97" s="23"/>
      <c r="J97" s="23"/>
      <c r="K97" s="23"/>
      <c r="L97" s="23"/>
      <c r="M97" s="23"/>
      <c r="N97" s="23"/>
      <c r="O97" s="23"/>
      <c r="P97" s="23"/>
      <c r="Q97" s="23"/>
      <c r="R97" s="23"/>
      <c r="S97" s="23"/>
      <c r="T97" s="23"/>
    </row>
    <row r="98" spans="1:20" x14ac:dyDescent="0.2">
      <c r="A98" s="2"/>
      <c r="B98" s="61"/>
      <c r="D98" s="23"/>
      <c r="E98" s="23"/>
      <c r="F98" s="23"/>
      <c r="G98" s="23"/>
      <c r="H98" s="23"/>
      <c r="I98" s="23"/>
      <c r="J98" s="23"/>
      <c r="K98" s="23"/>
      <c r="L98" s="23"/>
      <c r="M98" s="23"/>
      <c r="N98" s="23"/>
      <c r="O98" s="23"/>
      <c r="P98" s="23"/>
      <c r="Q98" s="23"/>
      <c r="R98" s="23"/>
      <c r="S98" s="23"/>
      <c r="T98" s="23"/>
    </row>
    <row r="99" spans="1:20" x14ac:dyDescent="0.2">
      <c r="A99" s="2"/>
      <c r="B99" s="61"/>
      <c r="D99" s="23"/>
      <c r="E99" s="23"/>
      <c r="F99" s="23"/>
      <c r="G99" s="23"/>
      <c r="H99" s="23"/>
      <c r="I99" s="23"/>
      <c r="J99" s="23"/>
      <c r="K99" s="23"/>
      <c r="L99" s="23"/>
      <c r="M99" s="23"/>
      <c r="N99" s="23"/>
      <c r="O99" s="23"/>
      <c r="P99" s="23"/>
      <c r="Q99" s="23"/>
      <c r="R99" s="23"/>
      <c r="S99" s="23"/>
      <c r="T99" s="23"/>
    </row>
  </sheetData>
  <mergeCells count="5">
    <mergeCell ref="A1:T1"/>
    <mergeCell ref="A2:T2"/>
    <mergeCell ref="A3:T3"/>
    <mergeCell ref="A4:T4"/>
    <mergeCell ref="C65:L65"/>
  </mergeCells>
  <conditionalFormatting sqref="AA49 AA51:AA61 AA63:AA66 AA11:AA47">
    <cfRule type="containsText" dxfId="15" priority="16" operator="containsText" text="Pending">
      <formula>NOT(ISERROR(SEARCH("Pending",AA11)))</formula>
    </cfRule>
  </conditionalFormatting>
  <conditionalFormatting sqref="Z11:Z66 W11:W66">
    <cfRule type="containsText" dxfId="13" priority="14" operator="containsText" text="False">
      <formula>NOT(ISERROR(SEARCH("False",W11)))</formula>
    </cfRule>
  </conditionalFormatting>
  <conditionalFormatting sqref="AA48">
    <cfRule type="containsText" dxfId="11" priority="12" operator="containsText" text="Pending">
      <formula>NOT(ISERROR(SEARCH("Pending",AA48)))</formula>
    </cfRule>
  </conditionalFormatting>
  <conditionalFormatting sqref="AA62 AA50">
    <cfRule type="containsText" dxfId="10" priority="11" operator="containsText" text="Pending">
      <formula>NOT(ISERROR(SEARCH("Pending",AA50)))</formula>
    </cfRule>
  </conditionalFormatting>
  <printOptions horizontalCentered="1"/>
  <pageMargins left="0.25" right="0.25" top="0.75" bottom="0.75" header="0.3" footer="0.3"/>
  <pageSetup paperSize="5" scale="48" fitToWidth="0" orientation="landscape" r:id="rId1"/>
  <headerFooter>
    <oddFooter>&amp;C&amp;8&amp;P of &amp;N&amp;R&amp;8&amp;D &amp;T</oddFooter>
  </headerFooter>
  <colBreaks count="1" manualBreakCount="1">
    <brk id="12" max="6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Rpt Form</vt:lpstr>
      <vt:lpstr>'ROPS Rpt Form'!Print_Area</vt:lpstr>
      <vt:lpstr>'ROPS Rpt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Balino, Irene</dc:creator>
  <cp:lastModifiedBy>Balino, Irene</cp:lastModifiedBy>
  <dcterms:created xsi:type="dcterms:W3CDTF">2019-05-21T16:46:02Z</dcterms:created>
  <dcterms:modified xsi:type="dcterms:W3CDTF">2019-05-21T16:57:09Z</dcterms:modified>
</cp:coreProperties>
</file>