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TS\ADMINISTRATION\Tax Rate Book - Working Files\Tax Book 22-23\Jill &amp; Alex Reviewed\Becky Approved\"/>
    </mc:Choice>
  </mc:AlternateContent>
  <xr:revisionPtr revIDLastSave="0" documentId="13_ncr:1_{9C5111D7-5ACF-4D65-B190-61BAF53337F5}" xr6:coauthVersionLast="47" xr6:coauthVersionMax="47" xr10:uidLastSave="{00000000-0000-0000-0000-000000000000}"/>
  <bookViews>
    <workbookView xWindow="-120" yWindow="480" windowWidth="29040" windowHeight="15840" xr2:uid="{17893B51-B68E-4EBE-B988-28674E1E9A79}"/>
  </bookViews>
  <sheets>
    <sheet name="ROPS (Jan-Jun)" sheetId="1" r:id="rId1"/>
  </sheets>
  <externalReferences>
    <externalReference r:id="rId2"/>
  </externalReferences>
  <definedNames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g" localSheetId="0">#REF!</definedName>
    <definedName name="\g">#REF!</definedName>
    <definedName name="\n" localSheetId="0">#REF!</definedName>
    <definedName name="\n">#REF!</definedName>
    <definedName name="\p" localSheetId="0">#REF!</definedName>
    <definedName name="\p">#REF!</definedName>
    <definedName name="\r">#N/A</definedName>
    <definedName name="\t" localSheetId="0">#REF!</definedName>
    <definedName name="\t">#REF!</definedName>
    <definedName name="\z" localSheetId="0">#REF!</definedName>
    <definedName name="\z">#REF!</definedName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4" localSheetId="0">#REF!</definedName>
    <definedName name="_4">#REF!</definedName>
    <definedName name="_5" localSheetId="0">#REF!</definedName>
    <definedName name="_5">#REF!</definedName>
    <definedName name="_6" localSheetId="0">#REF!</definedName>
    <definedName name="_6">#REF!</definedName>
    <definedName name="_7" localSheetId="0">#REF!</definedName>
    <definedName name="_7">#REF!</definedName>
    <definedName name="_B">#N/A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PMT8">#N/A</definedName>
    <definedName name="_Sort" localSheetId="0" hidden="1">#REF!</definedName>
    <definedName name="_Sort" hidden="1">#REF!</definedName>
    <definedName name="ADDE">#N/A</definedName>
    <definedName name="ADJINC">#N/A</definedName>
    <definedName name="CASHBAL">#N/A</definedName>
    <definedName name="CHVHACT" localSheetId="0">#REF!</definedName>
    <definedName name="CHVHACT">#REF!</definedName>
    <definedName name="CTR">#N/A</definedName>
    <definedName name="D" localSheetId="0">#REF!</definedName>
    <definedName name="D">#REF!</definedName>
    <definedName name="DD" localSheetId="0">#REF!</definedName>
    <definedName name="DD">#REF!</definedName>
    <definedName name="DEBTCAP">#N/A</definedName>
    <definedName name="DI" localSheetId="0">#REF!</definedName>
    <definedName name="DI">#REF!</definedName>
    <definedName name="DIEGUITOCT" localSheetId="0">#REF!</definedName>
    <definedName name="DIEGUITOCT">#REF!</definedName>
    <definedName name="DOWN" localSheetId="0">#REF!</definedName>
    <definedName name="DOWN">#REF!</definedName>
    <definedName name="DOWN_" localSheetId="0">#REF!</definedName>
    <definedName name="DOWN_">#REF!</definedName>
    <definedName name="DOWNONE">#N/A</definedName>
    <definedName name="HTML_CodePage" hidden="1">1252</definedName>
    <definedName name="HTML_Control" localSheetId="0" hidden="1">{"'503001'!$H$43"}</definedName>
    <definedName name="HTML_Control" hidden="1">{"'503001'!$H$43"}</definedName>
    <definedName name="HTML_Description" hidden="1">""</definedName>
    <definedName name="HTML_Email" hidden="1">""</definedName>
    <definedName name="HTML_Header" hidden="1">"503001"</definedName>
    <definedName name="HTML_LastUpdate" hidden="1">"7/20/99"</definedName>
    <definedName name="HTML_LineAfter" hidden="1">FALSE</definedName>
    <definedName name="HTML_LineBefore" hidden="1">FALSE</definedName>
    <definedName name="HTML_Name" hidden="1">"County of San Diego"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"PYMNTS99"</definedName>
    <definedName name="JULIANCT" localSheetId="0">#REF!</definedName>
    <definedName name="JULIANCT">#REF!</definedName>
    <definedName name="LAB">#N/A</definedName>
    <definedName name="MAIN" localSheetId="0">#REF!</definedName>
    <definedName name="MAIN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3" localSheetId="0">#REF!</definedName>
    <definedName name="MENU3">#REF!</definedName>
    <definedName name="PAGES" localSheetId="0">#REF!</definedName>
    <definedName name="PAGES">#REF!</definedName>
    <definedName name="PAYMENT">#N/A</definedName>
    <definedName name="_xlnm.Print_Area" localSheetId="0">'ROPS (Jan-Jun)'!$A$1:$S$34</definedName>
    <definedName name="_xlnm.Print_Area">#REF!</definedName>
    <definedName name="Print_Area_MI" localSheetId="0">#REF!</definedName>
    <definedName name="Print_Area_MI">#REF!</definedName>
    <definedName name="PRNTNAM">#N/A</definedName>
    <definedName name="Q" localSheetId="0">#REF!</definedName>
    <definedName name="Q">#REF!</definedName>
    <definedName name="RMASTR">#N/A</definedName>
    <definedName name="SRV">'[1]60476 (B)'!$B$3:$H$42</definedName>
    <definedName name="SUPP619">#N/A</definedName>
    <definedName name="SWEETWATER" localSheetId="0">#REF!</definedName>
    <definedName name="SWEETWATER">#REF!</definedName>
    <definedName name="TAXBYCITY" localSheetId="0">#REF!</definedName>
    <definedName name="TAXBYCITY">#REF!</definedName>
    <definedName name="UpperSD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29" i="1"/>
  <c r="B28" i="1"/>
  <c r="B27" i="1"/>
  <c r="B26" i="1"/>
  <c r="B25" i="1"/>
  <c r="B24" i="1"/>
  <c r="B23" i="1"/>
  <c r="B30" i="1" s="1"/>
  <c r="N21" i="1"/>
  <c r="M21" i="1"/>
  <c r="F21" i="1"/>
  <c r="E21" i="1"/>
  <c r="S19" i="1"/>
  <c r="S21" i="1" s="1"/>
  <c r="R19" i="1"/>
  <c r="R21" i="1" s="1"/>
  <c r="Q19" i="1"/>
  <c r="Q21" i="1" s="1"/>
  <c r="P19" i="1"/>
  <c r="P21" i="1" s="1"/>
  <c r="O19" i="1"/>
  <c r="O21" i="1" s="1"/>
  <c r="N19" i="1"/>
  <c r="M19" i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E19" i="1"/>
  <c r="D19" i="1"/>
  <c r="D21" i="1" s="1"/>
  <c r="C19" i="1"/>
  <c r="C21" i="1" s="1"/>
  <c r="B18" i="1"/>
  <c r="B16" i="1"/>
  <c r="B15" i="1"/>
  <c r="B14" i="1"/>
  <c r="B13" i="1"/>
  <c r="B12" i="1"/>
  <c r="B11" i="1"/>
  <c r="B10" i="1"/>
  <c r="B9" i="1"/>
  <c r="B6" i="1"/>
  <c r="B21" i="1" l="1"/>
  <c r="B19" i="1"/>
</calcChain>
</file>

<file path=xl/sharedStrings.xml><?xml version="1.0" encoding="utf-8"?>
<sst xmlns="http://schemas.openxmlformats.org/spreadsheetml/2006/main" count="44" uniqueCount="43">
  <si>
    <t>REDEVELOPMENT PROPERTY TAX TRUST FUND (RPTTF) ALLOCATION &amp; DISTRIBUTION</t>
  </si>
  <si>
    <t>JANUARY 3, 2022 PAYMENT</t>
  </si>
  <si>
    <t xml:space="preserve">Title of Former Redevelopment Agency (RDA): </t>
  </si>
  <si>
    <t>Countywide 
Totals</t>
  </si>
  <si>
    <t>Carlsbad 
RDA</t>
  </si>
  <si>
    <t>Chula Vista 
RDA</t>
  </si>
  <si>
    <t>Coronado 
RDA</t>
  </si>
  <si>
    <t>El Cajon 
RDA</t>
  </si>
  <si>
    <t>Escondido 
RDA</t>
  </si>
  <si>
    <t>Imperial Beach 
RDA</t>
  </si>
  <si>
    <t>La Mesa 
RDA</t>
  </si>
  <si>
    <t>Lemon Grove 
RDA</t>
  </si>
  <si>
    <t>National City 
RDA</t>
  </si>
  <si>
    <t>Oceanside 
RDA</t>
  </si>
  <si>
    <t>City of 
San Diego RDA</t>
  </si>
  <si>
    <t>San Marcos 
RDA</t>
  </si>
  <si>
    <t>Santee 
RDA</t>
  </si>
  <si>
    <t>Poway 
RDA</t>
  </si>
  <si>
    <t>Solana Beach 
RDA</t>
  </si>
  <si>
    <t>Vista 
RDA</t>
  </si>
  <si>
    <t>County of 
San Diego RDA</t>
  </si>
  <si>
    <t>RPTTF Deposits</t>
  </si>
  <si>
    <t>RPTTF Distributions (Include all payments made pursuant to Health and Safety Code (H&amp;S) Section 34183.):</t>
  </si>
  <si>
    <t>Administrative Distributions</t>
  </si>
  <si>
    <t>City Passthrough Payments</t>
  </si>
  <si>
    <t>County Passthrough Payments</t>
  </si>
  <si>
    <t>Special District Passthrough Payments</t>
  </si>
  <si>
    <t>K-12 School Passthrough Payments</t>
  </si>
  <si>
    <t>Community College Passthrough Payments</t>
  </si>
  <si>
    <t xml:space="preserve">County Office of Education </t>
  </si>
  <si>
    <t>Educational Revenue Augmentation Fund</t>
  </si>
  <si>
    <t>Enforceable Obligations (EOs) Distributions (Includes approved EOs and Successor Agency's administrative cost allowance)</t>
  </si>
  <si>
    <t>Total Distributions</t>
  </si>
  <si>
    <t>Residual Balance
(RPTTF Deposits - Total Distributions)</t>
  </si>
  <si>
    <t>Residual Distributions Pursuant to H&amp;S Section 34183(a)(4) :</t>
  </si>
  <si>
    <t>Cities</t>
  </si>
  <si>
    <t>County</t>
  </si>
  <si>
    <t>Special Districts</t>
  </si>
  <si>
    <t>K-12 Schools</t>
  </si>
  <si>
    <t xml:space="preserve">Community Colleges  </t>
  </si>
  <si>
    <t xml:space="preserve">County Office of Education  </t>
  </si>
  <si>
    <t>Total Residual Distributions</t>
  </si>
  <si>
    <t>Note: This distribution is related to Recognized Obligation Payment Schedule (ROPS) for January 2022 to June 2022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</si>
</sst>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1" fontId="3" fillId="0" borderId="0" xfId="1" applyNumberFormat="1" applyFont="1" applyAlignment="1">
      <alignment horizontal="centerContinuous"/>
    </xf>
    <xf numFmtId="0" fontId="3" fillId="0" borderId="0" xfId="1" applyFont="1"/>
    <xf numFmtId="0" fontId="4" fillId="0" borderId="0" xfId="1" applyFont="1"/>
    <xf numFmtId="0" fontId="5" fillId="0" borderId="0" xfId="1" applyFont="1"/>
    <xf numFmtId="41" fontId="5" fillId="0" borderId="0" xfId="1" applyNumberFormat="1" applyFont="1" applyAlignment="1">
      <alignment horizontal="center" wrapText="1"/>
    </xf>
    <xf numFmtId="41" fontId="6" fillId="0" borderId="0" xfId="1" applyNumberFormat="1" applyFont="1"/>
    <xf numFmtId="0" fontId="5" fillId="0" borderId="1" xfId="1" applyFont="1" applyBorder="1" applyAlignment="1">
      <alignment horizontal="left"/>
    </xf>
    <xf numFmtId="41" fontId="5" fillId="0" borderId="1" xfId="1" applyNumberFormat="1" applyFont="1" applyBorder="1"/>
    <xf numFmtId="41" fontId="5" fillId="0" borderId="0" xfId="1" applyNumberFormat="1" applyFont="1"/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left" indent="2"/>
    </xf>
    <xf numFmtId="41" fontId="5" fillId="0" borderId="2" xfId="2" applyNumberFormat="1" applyFont="1" applyFill="1" applyBorder="1" applyAlignment="1"/>
    <xf numFmtId="164" fontId="3" fillId="0" borderId="0" xfId="1" applyNumberFormat="1" applyFont="1"/>
    <xf numFmtId="37" fontId="5" fillId="0" borderId="2" xfId="2" applyNumberFormat="1" applyFont="1" applyFill="1" applyBorder="1" applyAlignment="1"/>
    <xf numFmtId="41" fontId="5" fillId="0" borderId="2" xfId="2" quotePrefix="1" applyNumberFormat="1" applyFont="1" applyFill="1" applyBorder="1" applyAlignment="1"/>
    <xf numFmtId="0" fontId="5" fillId="0" borderId="0" xfId="1" applyFont="1" applyAlignment="1">
      <alignment horizontal="left" indent="2"/>
    </xf>
    <xf numFmtId="41" fontId="5" fillId="0" borderId="0" xfId="2" applyNumberFormat="1" applyFont="1" applyFill="1" applyBorder="1" applyAlignment="1"/>
    <xf numFmtId="41" fontId="5" fillId="0" borderId="3" xfId="2" applyNumberFormat="1" applyFont="1" applyFill="1" applyBorder="1" applyAlignment="1"/>
    <xf numFmtId="0" fontId="5" fillId="0" borderId="1" xfId="1" applyFont="1" applyBorder="1" applyAlignment="1">
      <alignment horizontal="left" wrapText="1" indent="2"/>
    </xf>
    <xf numFmtId="41" fontId="5" fillId="0" borderId="1" xfId="2" applyNumberFormat="1" applyFont="1" applyFill="1" applyBorder="1" applyAlignment="1"/>
    <xf numFmtId="0" fontId="5" fillId="0" borderId="1" xfId="1" applyFont="1" applyBorder="1"/>
    <xf numFmtId="0" fontId="5" fillId="0" borderId="1" xfId="1" applyFont="1" applyBorder="1" applyAlignment="1">
      <alignment wrapText="1"/>
    </xf>
    <xf numFmtId="37" fontId="5" fillId="0" borderId="1" xfId="2" applyNumberFormat="1" applyFont="1" applyFill="1" applyBorder="1" applyAlignment="1"/>
    <xf numFmtId="0" fontId="5" fillId="0" borderId="2" xfId="1" applyFont="1" applyBorder="1" applyAlignment="1">
      <alignment horizontal="left" wrapText="1" indent="2"/>
    </xf>
    <xf numFmtId="0" fontId="5" fillId="0" borderId="2" xfId="1" applyFont="1" applyBorder="1" applyAlignment="1">
      <alignment wrapText="1"/>
    </xf>
    <xf numFmtId="0" fontId="3" fillId="0" borderId="0" xfId="1" applyFont="1" applyAlignment="1">
      <alignment wrapText="1"/>
    </xf>
    <xf numFmtId="41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0" fontId="8" fillId="0" borderId="0" xfId="1" applyFont="1"/>
    <xf numFmtId="41" fontId="3" fillId="0" borderId="0" xfId="2" applyNumberFormat="1" applyFont="1" applyFill="1" applyBorder="1" applyAlignment="1"/>
    <xf numFmtId="41" fontId="7" fillId="0" borderId="0" xfId="1" applyNumberFormat="1" applyFont="1"/>
    <xf numFmtId="41" fontId="3" fillId="0" borderId="0" xfId="1" applyNumberFormat="1" applyFont="1"/>
    <xf numFmtId="0" fontId="9" fillId="0" borderId="0" xfId="1" applyFont="1"/>
    <xf numFmtId="0" fontId="2" fillId="0" borderId="0" xfId="1" applyFont="1" applyAlignment="1">
      <alignment horizontal="center"/>
    </xf>
  </cellXfs>
  <cellStyles count="3">
    <cellStyle name="Comma 3" xfId="2" xr:uid="{C039B839-8E06-4C25-8AEE-49DED5997AAF}"/>
    <cellStyle name="Normal" xfId="0" builtinId="0"/>
    <cellStyle name="Normal 4" xfId="1" xr:uid="{9D166C42-E858-4401-AEEB-B08EC9DCE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cac01\vol1\HOME\PTSCRA\SYMPHONY\CRADATA\SRVB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VCAGMT"/>
      <sheetName val="INVLOG99"/>
      <sheetName val="INVOICELOG00"/>
      <sheetName val="INVOICELOG01"/>
      <sheetName val="INVOICELOG02"/>
      <sheetName val="60688 (B)"/>
      <sheetName val="60677"/>
      <sheetName val="60677(b)"/>
      <sheetName val="60646"/>
      <sheetName val="60646(b)"/>
      <sheetName val="60636(b)"/>
      <sheetName val="60628"/>
      <sheetName val="60628(B)"/>
      <sheetName val="60627 (F)"/>
      <sheetName val="60627"/>
      <sheetName val="60627(B)"/>
      <sheetName val="60626(b)"/>
      <sheetName val="60625(b)"/>
      <sheetName val="60624(b)"/>
      <sheetName val="60613(b) "/>
      <sheetName val="60584 (B)"/>
      <sheetName val="60579"/>
      <sheetName val="60579 (B)"/>
      <sheetName val="60595"/>
      <sheetName val="60565 (B)"/>
      <sheetName val="60544 (B)"/>
      <sheetName val="60543"/>
      <sheetName val="60543 (B) "/>
      <sheetName val="60542"/>
      <sheetName val="60542 (B)"/>
      <sheetName val="60523"/>
      <sheetName val="60505 (B)"/>
      <sheetName val="60488 (B)"/>
      <sheetName val="60486"/>
      <sheetName val="60486  (B)"/>
      <sheetName val="60476"/>
      <sheetName val="60476 (B)"/>
      <sheetName val="60475"/>
      <sheetName val="60475 (B)"/>
      <sheetName val="60474"/>
      <sheetName val="60474 (B)"/>
      <sheetName val="60473"/>
      <sheetName val="60473 (B)"/>
      <sheetName val="60412 (B)  "/>
      <sheetName val="60394 (B) "/>
      <sheetName val="60383 (B)"/>
      <sheetName val="60382 (B)"/>
      <sheetName val="60369 (B) "/>
      <sheetName val="60366"/>
      <sheetName val="60366 (B)   "/>
      <sheetName val="60367"/>
      <sheetName val="60367 (B) "/>
      <sheetName val="60331"/>
      <sheetName val="60331  (B)"/>
      <sheetName val="60595 (B)"/>
      <sheetName val="60584 (B)    (2)"/>
      <sheetName val="INVOICELOG "/>
      <sheetName val="INVOICELOG"/>
      <sheetName val="60523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>
        <row r="3">
          <cell r="B3" t="str">
            <v>AUDITOR CONTROLLER - PROPERTY TAX SERVICE</v>
          </cell>
        </row>
        <row r="4">
          <cell r="B4" t="str">
            <v>ACCOUNTING SERVICE BILLING</v>
          </cell>
        </row>
        <row r="5">
          <cell r="B5" t="str">
            <v>(FOR INTERNAL USE ONLY)</v>
          </cell>
        </row>
        <row r="9">
          <cell r="B9" t="str">
            <v>Section I</v>
          </cell>
        </row>
        <row r="10">
          <cell r="B10" t="str">
            <v>REQUESTOR</v>
          </cell>
          <cell r="C10" t="str">
            <v>ORG</v>
          </cell>
          <cell r="D10" t="str">
            <v>REV ACCT</v>
          </cell>
          <cell r="E10" t="str">
            <v>DEPT</v>
          </cell>
          <cell r="F10" t="str">
            <v>HOURS/UNITS</v>
          </cell>
          <cell r="G10" t="str">
            <v>RATE</v>
          </cell>
          <cell r="H10" t="str">
            <v>COST</v>
          </cell>
        </row>
        <row r="12">
          <cell r="B12" t="str">
            <v>Center City</v>
          </cell>
          <cell r="C12">
            <v>1072</v>
          </cell>
          <cell r="D12">
            <v>9718</v>
          </cell>
          <cell r="E12" t="str">
            <v>AUDITOR</v>
          </cell>
          <cell r="F12">
            <v>67.471000000000004</v>
          </cell>
          <cell r="G12">
            <v>50</v>
          </cell>
          <cell r="H12">
            <v>3373.55</v>
          </cell>
        </row>
        <row r="13">
          <cell r="B13" t="str">
            <v xml:space="preserve"> </v>
          </cell>
        </row>
        <row r="15">
          <cell r="B15" t="str">
            <v>Regarding:</v>
          </cell>
        </row>
        <row r="16">
          <cell r="B16" t="str">
            <v>Service Billing Fee for FY 1998/99</v>
          </cell>
          <cell r="F16" t="str">
            <v>TOTAL</v>
          </cell>
          <cell r="H16">
            <v>3373.55</v>
          </cell>
        </row>
        <row r="19">
          <cell r="B19" t="str">
            <v>Section II</v>
          </cell>
        </row>
        <row r="20">
          <cell r="B20" t="str">
            <v>ADDRESS:</v>
          </cell>
        </row>
        <row r="22">
          <cell r="B22" t="str">
            <v>Centre City Development Corporation</v>
          </cell>
        </row>
        <row r="23">
          <cell r="B23" t="str">
            <v>225 Broadway, Suite 1100</v>
          </cell>
        </row>
        <row r="24">
          <cell r="B24" t="str">
            <v>San Diego, Ca 92101</v>
          </cell>
        </row>
        <row r="27">
          <cell r="B27" t="str">
            <v>ATTENTION:  Frank J. Alessi</v>
          </cell>
        </row>
        <row r="30">
          <cell r="B30" t="str">
            <v>GENERAL ACCOUNTING:</v>
          </cell>
        </row>
        <row r="32">
          <cell r="B32" t="str">
            <v>Please bill the agency shown in Section II above and use the information</v>
          </cell>
        </row>
        <row r="33">
          <cell r="B33" t="str">
            <v>in Section I for accounting purposes.</v>
          </cell>
        </row>
        <row r="35">
          <cell r="B35" t="str">
            <v>The corresponding letter and/or backup should be sent with the</v>
          </cell>
        </row>
        <row r="36">
          <cell r="B36" t="str">
            <v>original invoice to the requesting agency.  Please forward a copy of</v>
          </cell>
        </row>
        <row r="37">
          <cell r="B37" t="str">
            <v>the invoice and ensuing deposit permit to:  MS A-5  Attn: Rodger Johnson</v>
          </cell>
        </row>
        <row r="42">
          <cell r="B42" t="str">
            <v>Reviewed by</v>
          </cell>
          <cell r="E42" t="str">
            <v>Date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F375-402B-41A4-B69F-DD26665F9A8A}">
  <sheetPr>
    <tabColor rgb="FFFF0000"/>
    <pageSetUpPr fitToPage="1"/>
  </sheetPr>
  <dimension ref="A1:U43"/>
  <sheetViews>
    <sheetView tabSelected="1" view="pageBreakPreview" zoomScaleNormal="85" zoomScaleSheetLayoutView="100" workbookViewId="0">
      <selection activeCell="B5" sqref="B5"/>
    </sheetView>
  </sheetViews>
  <sheetFormatPr defaultColWidth="9.140625" defaultRowHeight="14.25" x14ac:dyDescent="0.2"/>
  <cols>
    <col min="1" max="1" width="39.7109375" style="33" customWidth="1"/>
    <col min="2" max="2" width="12" style="31" bestFit="1" customWidth="1"/>
    <col min="3" max="3" width="10" style="32" bestFit="1" customWidth="1"/>
    <col min="4" max="4" width="10.42578125" style="32" bestFit="1" customWidth="1"/>
    <col min="5" max="5" width="11" style="32" bestFit="1" customWidth="1"/>
    <col min="6" max="6" width="13" style="32" customWidth="1"/>
    <col min="7" max="7" width="11" style="32" bestFit="1" customWidth="1"/>
    <col min="8" max="8" width="13.42578125" style="32" bestFit="1" customWidth="1"/>
    <col min="9" max="9" width="10" style="32" bestFit="1" customWidth="1"/>
    <col min="10" max="10" width="12" style="32" bestFit="1" customWidth="1"/>
    <col min="11" max="11" width="11.28515625" style="32" bestFit="1" customWidth="1"/>
    <col min="12" max="12" width="10" style="32" bestFit="1" customWidth="1"/>
    <col min="13" max="13" width="13.42578125" style="32" bestFit="1" customWidth="1"/>
    <col min="14" max="14" width="12.85546875" style="32" customWidth="1"/>
    <col min="15" max="16" width="11" style="32" bestFit="1" customWidth="1"/>
    <col min="17" max="17" width="12.42578125" style="32" bestFit="1" customWidth="1"/>
    <col min="18" max="18" width="11" style="32" bestFit="1" customWidth="1"/>
    <col min="19" max="19" width="13.42578125" style="32" bestFit="1" customWidth="1"/>
    <col min="20" max="20" width="14.5703125" style="2" customWidth="1"/>
    <col min="21" max="21" width="13.28515625" style="2" bestFit="1" customWidth="1"/>
    <col min="22" max="16384" width="9.140625" style="2"/>
  </cols>
  <sheetData>
    <row r="1" spans="1:21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15.75" x14ac:dyDescent="0.25">
      <c r="A3" s="34"/>
      <c r="B3" s="34"/>
      <c r="C3" s="34"/>
      <c r="D3" s="34"/>
      <c r="E3" s="34"/>
      <c r="F3" s="34"/>
      <c r="G3" s="34"/>
      <c r="H3" s="34"/>
      <c r="I3" s="34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ht="24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</row>
    <row r="5" spans="1:21" ht="12.75" x14ac:dyDescent="0.2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ht="12.75" x14ac:dyDescent="0.2">
      <c r="A6" s="7" t="s">
        <v>21</v>
      </c>
      <c r="B6" s="8">
        <f>SUM(C6:S6)</f>
        <v>321411002.30000001</v>
      </c>
      <c r="C6" s="8">
        <v>6967791.8399999989</v>
      </c>
      <c r="D6" s="8">
        <v>8570047.8900000006</v>
      </c>
      <c r="E6" s="8">
        <v>13182585.610000001</v>
      </c>
      <c r="F6" s="8">
        <v>10335443.529999996</v>
      </c>
      <c r="G6" s="8">
        <v>16708818.219999991</v>
      </c>
      <c r="H6" s="8">
        <v>8674187.0600000005</v>
      </c>
      <c r="I6" s="8">
        <v>2191264.3899999997</v>
      </c>
      <c r="J6" s="8">
        <v>2402543.9199999995</v>
      </c>
      <c r="K6" s="8">
        <v>11033125.269999998</v>
      </c>
      <c r="L6" s="8">
        <v>7772819.6799999969</v>
      </c>
      <c r="M6" s="8">
        <v>140597806.16999999</v>
      </c>
      <c r="N6" s="8">
        <v>43449870.100000001</v>
      </c>
      <c r="O6" s="8">
        <v>6934589.29</v>
      </c>
      <c r="P6" s="8">
        <v>24034452.210000001</v>
      </c>
      <c r="Q6" s="8">
        <v>797041.76</v>
      </c>
      <c r="R6" s="8">
        <v>14858318.98</v>
      </c>
      <c r="S6" s="8">
        <v>2900296.38</v>
      </c>
    </row>
    <row r="7" spans="1:21" ht="12.75" x14ac:dyDescent="0.2">
      <c r="A7" s="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1" ht="36" x14ac:dyDescent="0.2">
      <c r="A8" s="10" t="s">
        <v>22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1" ht="12.75" x14ac:dyDescent="0.2">
      <c r="A9" s="11" t="s">
        <v>23</v>
      </c>
      <c r="B9" s="12">
        <f>SUM(C9:S9)</f>
        <v>3487579.53</v>
      </c>
      <c r="C9" s="12">
        <v>82197.97</v>
      </c>
      <c r="D9" s="12">
        <v>163450.98000000001</v>
      </c>
      <c r="E9" s="12">
        <v>129235.95</v>
      </c>
      <c r="F9" s="12">
        <v>112168.7</v>
      </c>
      <c r="G9" s="12">
        <v>162859.04</v>
      </c>
      <c r="H9" s="12">
        <v>95008.639999999999</v>
      </c>
      <c r="I9" s="12">
        <v>47551.26</v>
      </c>
      <c r="J9" s="12">
        <v>30599.919999999998</v>
      </c>
      <c r="K9" s="12">
        <v>162103.21</v>
      </c>
      <c r="L9" s="12">
        <v>80762.320000000007</v>
      </c>
      <c r="M9" s="12">
        <v>1473061.06</v>
      </c>
      <c r="N9" s="12">
        <v>433032.54</v>
      </c>
      <c r="O9" s="12">
        <v>80595.83</v>
      </c>
      <c r="P9" s="12">
        <v>230159.94</v>
      </c>
      <c r="Q9" s="12">
        <v>16227.46</v>
      </c>
      <c r="R9" s="12">
        <v>150363.14000000001</v>
      </c>
      <c r="S9" s="12">
        <v>38201.57</v>
      </c>
      <c r="U9" s="13"/>
    </row>
    <row r="10" spans="1:21" ht="12.75" x14ac:dyDescent="0.2">
      <c r="A10" s="11" t="s">
        <v>24</v>
      </c>
      <c r="B10" s="8">
        <f t="shared" ref="B10:B18" si="0">SUM(C10:S10)</f>
        <v>6333359.6100000003</v>
      </c>
      <c r="C10" s="12">
        <v>143263.38</v>
      </c>
      <c r="D10" s="12">
        <v>130124.65000000002</v>
      </c>
      <c r="E10" s="14">
        <v>0</v>
      </c>
      <c r="F10" s="12">
        <v>88919.34</v>
      </c>
      <c r="G10" s="12">
        <v>219265.4</v>
      </c>
      <c r="H10" s="12">
        <v>362219.46999999991</v>
      </c>
      <c r="I10" s="14">
        <v>0</v>
      </c>
      <c r="J10" s="14">
        <v>0</v>
      </c>
      <c r="K10" s="12">
        <v>292214.02999999991</v>
      </c>
      <c r="L10" s="12">
        <v>229034.65</v>
      </c>
      <c r="M10" s="12">
        <v>4613263.96</v>
      </c>
      <c r="N10" s="14">
        <v>0</v>
      </c>
      <c r="O10" s="12">
        <v>227475.28</v>
      </c>
      <c r="P10" s="14">
        <v>0</v>
      </c>
      <c r="Q10" s="12">
        <v>27578.79</v>
      </c>
      <c r="R10" s="12">
        <v>0.66</v>
      </c>
      <c r="S10" s="14">
        <v>0</v>
      </c>
      <c r="U10" s="13"/>
    </row>
    <row r="11" spans="1:21" ht="12.75" x14ac:dyDescent="0.2">
      <c r="A11" s="11" t="s">
        <v>25</v>
      </c>
      <c r="B11" s="8">
        <f t="shared" si="0"/>
        <v>40233940.07</v>
      </c>
      <c r="C11" s="12">
        <v>117263.13</v>
      </c>
      <c r="D11" s="12">
        <v>735647.15000000014</v>
      </c>
      <c r="E11" s="14">
        <v>0</v>
      </c>
      <c r="F11" s="12">
        <v>1375363.0899999999</v>
      </c>
      <c r="G11" s="12">
        <v>2313127.12</v>
      </c>
      <c r="H11" s="12">
        <v>415361.02</v>
      </c>
      <c r="I11" s="12">
        <v>55519.19</v>
      </c>
      <c r="J11" s="12">
        <v>471436.03</v>
      </c>
      <c r="K11" s="12">
        <v>1559423.75</v>
      </c>
      <c r="L11" s="12">
        <v>253812.33000000002</v>
      </c>
      <c r="M11" s="12">
        <v>16560244.51</v>
      </c>
      <c r="N11" s="12">
        <v>10387273.98</v>
      </c>
      <c r="O11" s="12">
        <v>312296.43</v>
      </c>
      <c r="P11" s="12">
        <v>4084173.38</v>
      </c>
      <c r="Q11" s="12">
        <v>38107.519999999997</v>
      </c>
      <c r="R11" s="12">
        <v>1554891.44</v>
      </c>
      <c r="S11" s="14">
        <v>0</v>
      </c>
      <c r="U11" s="13"/>
    </row>
    <row r="12" spans="1:21" ht="12.75" x14ac:dyDescent="0.2">
      <c r="A12" s="11" t="s">
        <v>26</v>
      </c>
      <c r="B12" s="8">
        <f t="shared" si="0"/>
        <v>2871340.75</v>
      </c>
      <c r="C12" s="12">
        <v>27994.640000000003</v>
      </c>
      <c r="D12" s="12">
        <v>10576.14</v>
      </c>
      <c r="E12" s="14">
        <v>0</v>
      </c>
      <c r="F12" s="12">
        <v>39640.620000000003</v>
      </c>
      <c r="G12" s="12">
        <v>202031.11999999997</v>
      </c>
      <c r="H12" s="12">
        <v>27.84</v>
      </c>
      <c r="I12" s="14">
        <v>0</v>
      </c>
      <c r="J12" s="12">
        <v>8657.1299999999992</v>
      </c>
      <c r="K12" s="12">
        <v>10049.620000000001</v>
      </c>
      <c r="L12" s="12">
        <v>37195.9</v>
      </c>
      <c r="M12" s="12">
        <v>47339.3</v>
      </c>
      <c r="N12" s="12">
        <v>2280452.1</v>
      </c>
      <c r="O12" s="12">
        <v>52498.880000000005</v>
      </c>
      <c r="P12" s="12">
        <v>60236.930000000008</v>
      </c>
      <c r="Q12" s="12">
        <v>6520.92</v>
      </c>
      <c r="R12" s="12">
        <v>61126.33</v>
      </c>
      <c r="S12" s="12">
        <v>26993.280000000002</v>
      </c>
      <c r="U12" s="13"/>
    </row>
    <row r="13" spans="1:21" ht="12.75" x14ac:dyDescent="0.2">
      <c r="A13" s="11" t="s">
        <v>27</v>
      </c>
      <c r="B13" s="8">
        <f t="shared" si="0"/>
        <v>38167736.82</v>
      </c>
      <c r="C13" s="15">
        <v>253941.98</v>
      </c>
      <c r="D13" s="12">
        <v>1064791.6599999999</v>
      </c>
      <c r="E13" s="12">
        <v>1340671.3</v>
      </c>
      <c r="F13" s="12">
        <v>1430919.22</v>
      </c>
      <c r="G13" s="12">
        <v>4530565.26</v>
      </c>
      <c r="H13" s="12">
        <v>1249190.0900000001</v>
      </c>
      <c r="I13" s="12">
        <v>50560.25</v>
      </c>
      <c r="J13" s="12">
        <v>204667.71</v>
      </c>
      <c r="K13" s="12">
        <v>102187.73</v>
      </c>
      <c r="L13" s="12">
        <v>701881.53</v>
      </c>
      <c r="M13" s="12">
        <v>18452769.579999998</v>
      </c>
      <c r="N13" s="12">
        <v>5286618.72</v>
      </c>
      <c r="O13" s="12">
        <v>702705.66</v>
      </c>
      <c r="P13" s="14">
        <v>0</v>
      </c>
      <c r="Q13" s="12">
        <v>173393.77</v>
      </c>
      <c r="R13" s="12">
        <v>2249533.1800000002</v>
      </c>
      <c r="S13" s="15">
        <v>373339.18</v>
      </c>
      <c r="T13" s="13"/>
      <c r="U13" s="13"/>
    </row>
    <row r="14" spans="1:21" ht="12.75" x14ac:dyDescent="0.2">
      <c r="A14" s="11" t="s">
        <v>28</v>
      </c>
      <c r="B14" s="8">
        <f t="shared" si="0"/>
        <v>5561115.6499999994</v>
      </c>
      <c r="C14" s="15">
        <v>69760.33</v>
      </c>
      <c r="D14" s="12">
        <v>112719.2</v>
      </c>
      <c r="E14" s="14">
        <v>0</v>
      </c>
      <c r="F14" s="12">
        <v>320679.63</v>
      </c>
      <c r="G14" s="12">
        <v>448491.66</v>
      </c>
      <c r="H14" s="12">
        <v>121501.14</v>
      </c>
      <c r="I14" s="12">
        <v>9730.76</v>
      </c>
      <c r="J14" s="12">
        <v>77554.06</v>
      </c>
      <c r="K14" s="12">
        <v>214318.8</v>
      </c>
      <c r="L14" s="12">
        <v>150622.23000000001</v>
      </c>
      <c r="M14" s="12">
        <v>2346404.9</v>
      </c>
      <c r="N14" s="12">
        <v>789856.05</v>
      </c>
      <c r="O14" s="12">
        <v>113066.92</v>
      </c>
      <c r="P14" s="12">
        <v>647166.67000000004</v>
      </c>
      <c r="Q14" s="12">
        <v>23576.78</v>
      </c>
      <c r="R14" s="12">
        <v>88727.38</v>
      </c>
      <c r="S14" s="12">
        <v>26939.14</v>
      </c>
      <c r="U14" s="13"/>
    </row>
    <row r="15" spans="1:21" ht="12.75" x14ac:dyDescent="0.2">
      <c r="A15" s="11" t="s">
        <v>29</v>
      </c>
      <c r="B15" s="8">
        <f t="shared" si="0"/>
        <v>2173080.1800000002</v>
      </c>
      <c r="C15" s="15">
        <v>21003.69</v>
      </c>
      <c r="D15" s="12">
        <v>47733.69</v>
      </c>
      <c r="E15" s="14">
        <v>0</v>
      </c>
      <c r="F15" s="12">
        <v>50297.15</v>
      </c>
      <c r="G15" s="12">
        <v>207407.62</v>
      </c>
      <c r="H15" s="12">
        <v>54168.88</v>
      </c>
      <c r="I15" s="12">
        <v>1493.14</v>
      </c>
      <c r="J15" s="12">
        <v>16609.79</v>
      </c>
      <c r="K15" s="12">
        <v>220788.1</v>
      </c>
      <c r="L15" s="12">
        <v>45394.41</v>
      </c>
      <c r="M15" s="12">
        <v>683315.49</v>
      </c>
      <c r="N15" s="12">
        <v>534823.31000000006</v>
      </c>
      <c r="O15" s="12">
        <v>23765.55</v>
      </c>
      <c r="P15" s="12">
        <v>162516.67000000001</v>
      </c>
      <c r="Q15" s="12">
        <v>6933.28</v>
      </c>
      <c r="R15" s="12">
        <v>83409.710000000006</v>
      </c>
      <c r="S15" s="12">
        <v>13419.7</v>
      </c>
      <c r="U15" s="13"/>
    </row>
    <row r="16" spans="1:21" ht="12.75" x14ac:dyDescent="0.2">
      <c r="A16" s="11" t="s">
        <v>30</v>
      </c>
      <c r="B16" s="8">
        <f t="shared" si="0"/>
        <v>2392512.8500000006</v>
      </c>
      <c r="C16" s="12">
        <v>-261959.05</v>
      </c>
      <c r="D16" s="12">
        <v>170066.37999999998</v>
      </c>
      <c r="E16" s="14">
        <v>0</v>
      </c>
      <c r="F16" s="12">
        <v>37279.070000000007</v>
      </c>
      <c r="G16" s="14">
        <v>0</v>
      </c>
      <c r="H16" s="12">
        <v>432722.56</v>
      </c>
      <c r="I16" s="14">
        <v>0</v>
      </c>
      <c r="J16" s="12">
        <v>27424.700000000004</v>
      </c>
      <c r="K16" s="12">
        <v>29763.23</v>
      </c>
      <c r="L16" s="12">
        <v>278758.95000000007</v>
      </c>
      <c r="M16" s="12">
        <v>1375024.8900000004</v>
      </c>
      <c r="N16" s="12">
        <v>2869.9299999999994</v>
      </c>
      <c r="O16" s="12">
        <v>179122.28</v>
      </c>
      <c r="P16" s="14">
        <v>0</v>
      </c>
      <c r="Q16" s="12">
        <v>-65368.75</v>
      </c>
      <c r="R16" s="12">
        <v>184380.08</v>
      </c>
      <c r="S16" s="12">
        <v>2428.58</v>
      </c>
      <c r="U16" s="13"/>
    </row>
    <row r="17" spans="1:21" ht="6.75" customHeight="1" x14ac:dyDescent="0.2">
      <c r="A17" s="16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U17" s="13"/>
    </row>
    <row r="18" spans="1:21" ht="36" x14ac:dyDescent="0.2">
      <c r="A18" s="19" t="s">
        <v>31</v>
      </c>
      <c r="B18" s="8">
        <f t="shared" si="0"/>
        <v>79512519</v>
      </c>
      <c r="C18" s="20">
        <v>123098</v>
      </c>
      <c r="D18" s="20">
        <v>2956800</v>
      </c>
      <c r="E18" s="20">
        <v>2427785</v>
      </c>
      <c r="F18" s="20">
        <v>1245183</v>
      </c>
      <c r="G18" s="20">
        <v>98439</v>
      </c>
      <c r="H18" s="20">
        <v>2251387</v>
      </c>
      <c r="I18" s="20">
        <v>125836</v>
      </c>
      <c r="J18" s="20">
        <v>609700</v>
      </c>
      <c r="K18" s="20">
        <v>571196</v>
      </c>
      <c r="L18" s="20">
        <v>308656</v>
      </c>
      <c r="M18" s="20">
        <v>44438137</v>
      </c>
      <c r="N18" s="20">
        <v>11467314</v>
      </c>
      <c r="O18" s="20">
        <v>1675071</v>
      </c>
      <c r="P18" s="20">
        <v>7415020</v>
      </c>
      <c r="Q18" s="20">
        <v>124789</v>
      </c>
      <c r="R18" s="20">
        <v>3242918</v>
      </c>
      <c r="S18" s="20">
        <v>431190</v>
      </c>
      <c r="U18" s="13"/>
    </row>
    <row r="19" spans="1:21" ht="24" customHeight="1" x14ac:dyDescent="0.2">
      <c r="A19" s="21" t="s">
        <v>32</v>
      </c>
      <c r="B19" s="20">
        <f>SUM(C19:S19)</f>
        <v>180733184.46000001</v>
      </c>
      <c r="C19" s="20">
        <f>SUM(C9:C18)</f>
        <v>576564.06999999983</v>
      </c>
      <c r="D19" s="20">
        <f t="shared" ref="D19:S19" si="1">SUM(D9:D18)</f>
        <v>5391909.8499999996</v>
      </c>
      <c r="E19" s="20">
        <f>SUM(E9:E18)</f>
        <v>3897692.25</v>
      </c>
      <c r="F19" s="20">
        <f t="shared" si="1"/>
        <v>4700449.8199999994</v>
      </c>
      <c r="G19" s="20">
        <f t="shared" si="1"/>
        <v>8182186.2199999997</v>
      </c>
      <c r="H19" s="20">
        <f t="shared" si="1"/>
        <v>4981586.6400000006</v>
      </c>
      <c r="I19" s="20">
        <f t="shared" si="1"/>
        <v>290690.60000000003</v>
      </c>
      <c r="J19" s="20">
        <f t="shared" si="1"/>
        <v>1446649.34</v>
      </c>
      <c r="K19" s="20">
        <f t="shared" si="1"/>
        <v>3162044.4699999997</v>
      </c>
      <c r="L19" s="20">
        <f t="shared" si="1"/>
        <v>2086118.3199999998</v>
      </c>
      <c r="M19" s="20">
        <f t="shared" si="1"/>
        <v>89989560.689999998</v>
      </c>
      <c r="N19" s="20">
        <f t="shared" si="1"/>
        <v>31182240.629999999</v>
      </c>
      <c r="O19" s="20">
        <f t="shared" si="1"/>
        <v>3366597.83</v>
      </c>
      <c r="P19" s="20">
        <f t="shared" si="1"/>
        <v>12599273.59</v>
      </c>
      <c r="Q19" s="20">
        <f t="shared" si="1"/>
        <v>351758.77</v>
      </c>
      <c r="R19" s="20">
        <f t="shared" si="1"/>
        <v>7615349.9199999999</v>
      </c>
      <c r="S19" s="20">
        <f t="shared" si="1"/>
        <v>912511.45000000007</v>
      </c>
      <c r="U19" s="13"/>
    </row>
    <row r="20" spans="1:21" ht="12.75" x14ac:dyDescent="0.2">
      <c r="A20" s="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U20" s="13"/>
    </row>
    <row r="21" spans="1:21" ht="24" x14ac:dyDescent="0.2">
      <c r="A21" s="22" t="s">
        <v>33</v>
      </c>
      <c r="B21" s="20">
        <f>SUM(C21:S21)</f>
        <v>140677817.83999997</v>
      </c>
      <c r="C21" s="20">
        <f>C6-C19</f>
        <v>6391227.7699999996</v>
      </c>
      <c r="D21" s="20">
        <f t="shared" ref="D21:S21" si="2">D6-D19</f>
        <v>3178138.040000001</v>
      </c>
      <c r="E21" s="20">
        <f t="shared" si="2"/>
        <v>9284893.3600000013</v>
      </c>
      <c r="F21" s="20">
        <f t="shared" si="2"/>
        <v>5634993.7099999962</v>
      </c>
      <c r="G21" s="20">
        <f t="shared" si="2"/>
        <v>8526631.9999999925</v>
      </c>
      <c r="H21" s="20">
        <f t="shared" si="2"/>
        <v>3692600.42</v>
      </c>
      <c r="I21" s="20">
        <f t="shared" si="2"/>
        <v>1900573.7899999996</v>
      </c>
      <c r="J21" s="23">
        <f t="shared" si="2"/>
        <v>955894.57999999938</v>
      </c>
      <c r="K21" s="20">
        <f t="shared" si="2"/>
        <v>7871080.799999998</v>
      </c>
      <c r="L21" s="20">
        <f t="shared" si="2"/>
        <v>5686701.3599999975</v>
      </c>
      <c r="M21" s="20">
        <f t="shared" si="2"/>
        <v>50608245.479999989</v>
      </c>
      <c r="N21" s="20">
        <f t="shared" si="2"/>
        <v>12267629.470000003</v>
      </c>
      <c r="O21" s="20">
        <f t="shared" si="2"/>
        <v>3567991.46</v>
      </c>
      <c r="P21" s="20">
        <f t="shared" si="2"/>
        <v>11435178.620000001</v>
      </c>
      <c r="Q21" s="20">
        <f t="shared" si="2"/>
        <v>445282.99</v>
      </c>
      <c r="R21" s="20">
        <f t="shared" si="2"/>
        <v>7242969.0600000005</v>
      </c>
      <c r="S21" s="20">
        <f t="shared" si="2"/>
        <v>1987784.9299999997</v>
      </c>
      <c r="U21" s="13"/>
    </row>
    <row r="22" spans="1:21" ht="24" x14ac:dyDescent="0.2">
      <c r="A22" s="10" t="s">
        <v>34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1" ht="12.75" x14ac:dyDescent="0.2">
      <c r="A23" s="24" t="s">
        <v>35</v>
      </c>
      <c r="B23" s="12">
        <f>SUM(C23:S23)</f>
        <v>20939560.100000001</v>
      </c>
      <c r="C23" s="12">
        <v>1233476.8700000001</v>
      </c>
      <c r="D23" s="12">
        <v>474916.5</v>
      </c>
      <c r="E23" s="14">
        <v>0</v>
      </c>
      <c r="F23" s="12">
        <v>573939.82999999996</v>
      </c>
      <c r="G23" s="12">
        <v>907612.52</v>
      </c>
      <c r="H23" s="12">
        <v>769039.73999999987</v>
      </c>
      <c r="I23" s="12">
        <v>212351.54</v>
      </c>
      <c r="J23" s="14">
        <v>139826.18</v>
      </c>
      <c r="K23" s="12">
        <v>1426897.29</v>
      </c>
      <c r="L23" s="12">
        <v>1126700.6200000001</v>
      </c>
      <c r="M23" s="12">
        <v>8863918.3300000001</v>
      </c>
      <c r="N23" s="12">
        <v>911234.19</v>
      </c>
      <c r="O23" s="12">
        <v>715740.35</v>
      </c>
      <c r="P23" s="12">
        <v>2339677.27</v>
      </c>
      <c r="Q23" s="12">
        <v>77130.820000000007</v>
      </c>
      <c r="R23" s="12">
        <v>1055508.21</v>
      </c>
      <c r="S23" s="12">
        <v>111589.84</v>
      </c>
      <c r="U23" s="13"/>
    </row>
    <row r="24" spans="1:21" ht="12.75" x14ac:dyDescent="0.2">
      <c r="A24" s="24" t="s">
        <v>36</v>
      </c>
      <c r="B24" s="12">
        <f>SUM(C24:S24)</f>
        <v>20869261.77</v>
      </c>
      <c r="C24" s="12">
        <v>1007496.28</v>
      </c>
      <c r="D24" s="12">
        <v>503619.24000000005</v>
      </c>
      <c r="E24" s="14">
        <v>0</v>
      </c>
      <c r="F24" s="12">
        <v>892320.13</v>
      </c>
      <c r="G24" s="12">
        <v>1339738.7</v>
      </c>
      <c r="H24" s="12">
        <v>534248.08000000007</v>
      </c>
      <c r="I24" s="12">
        <v>306732.21999999997</v>
      </c>
      <c r="J24" s="14">
        <v>123890.48</v>
      </c>
      <c r="K24" s="12">
        <v>1174738.6000000001</v>
      </c>
      <c r="L24" s="12">
        <v>788588.52</v>
      </c>
      <c r="M24" s="12">
        <v>7899985.5099999998</v>
      </c>
      <c r="N24" s="12">
        <v>2223712.62</v>
      </c>
      <c r="O24" s="12">
        <v>602042.62</v>
      </c>
      <c r="P24" s="12">
        <v>1922247.99</v>
      </c>
      <c r="Q24" s="12">
        <v>71506.81</v>
      </c>
      <c r="R24" s="12">
        <v>1213902.76</v>
      </c>
      <c r="S24" s="12">
        <v>264491.20999999996</v>
      </c>
      <c r="U24" s="13"/>
    </row>
    <row r="25" spans="1:21" ht="12.75" x14ac:dyDescent="0.2">
      <c r="A25" s="24" t="s">
        <v>37</v>
      </c>
      <c r="B25" s="12">
        <f t="shared" ref="B25:B28" si="3">SUM(C25:S25)</f>
        <v>3343174.3100000005</v>
      </c>
      <c r="C25" s="12">
        <v>237734.03</v>
      </c>
      <c r="D25" s="12">
        <v>18379.5</v>
      </c>
      <c r="E25" s="14">
        <v>0</v>
      </c>
      <c r="F25" s="12">
        <v>179225.73</v>
      </c>
      <c r="G25" s="12">
        <v>270473.65000000002</v>
      </c>
      <c r="H25" s="12">
        <v>36.11</v>
      </c>
      <c r="I25" s="12">
        <v>35674.879999999997</v>
      </c>
      <c r="J25" s="14">
        <v>18320.39</v>
      </c>
      <c r="K25" s="12">
        <v>31025.97</v>
      </c>
      <c r="L25" s="12">
        <v>115568.05</v>
      </c>
      <c r="M25" s="12">
        <v>76684.92</v>
      </c>
      <c r="N25" s="12">
        <v>1446377.8699999999</v>
      </c>
      <c r="O25" s="12">
        <v>110749.99</v>
      </c>
      <c r="P25" s="12">
        <v>349164.41</v>
      </c>
      <c r="Q25" s="12">
        <v>12236.189999999999</v>
      </c>
      <c r="R25" s="12">
        <v>192048.84</v>
      </c>
      <c r="S25" s="12">
        <v>249473.78000000003</v>
      </c>
      <c r="U25" s="13"/>
    </row>
    <row r="26" spans="1:21" ht="12.75" x14ac:dyDescent="0.2">
      <c r="A26" s="24" t="s">
        <v>38</v>
      </c>
      <c r="B26" s="12">
        <f t="shared" si="3"/>
        <v>66043735.81000001</v>
      </c>
      <c r="C26" s="12">
        <v>2179373.5</v>
      </c>
      <c r="D26" s="12">
        <v>1496120.71</v>
      </c>
      <c r="E26" s="12">
        <v>9284893.3599999994</v>
      </c>
      <c r="F26" s="12">
        <v>2665603.8099999996</v>
      </c>
      <c r="G26" s="12">
        <v>4112262.4399999995</v>
      </c>
      <c r="H26" s="12">
        <v>1606749.23</v>
      </c>
      <c r="I26" s="12">
        <v>898612.34</v>
      </c>
      <c r="J26" s="14">
        <v>466315.57</v>
      </c>
      <c r="K26" s="12">
        <v>3651858.5300000003</v>
      </c>
      <c r="L26" s="12">
        <v>2180728.3499999996</v>
      </c>
      <c r="M26" s="12">
        <v>22577879.870000001</v>
      </c>
      <c r="N26" s="12">
        <v>4781693.0399999991</v>
      </c>
      <c r="O26" s="12">
        <v>1481829.08</v>
      </c>
      <c r="P26" s="12">
        <v>4517908.7300000004</v>
      </c>
      <c r="Q26" s="12">
        <v>171259.45</v>
      </c>
      <c r="R26" s="12">
        <v>3058539.31</v>
      </c>
      <c r="S26" s="12">
        <v>912108.49</v>
      </c>
      <c r="T26" s="13"/>
      <c r="U26" s="13"/>
    </row>
    <row r="27" spans="1:21" ht="12.75" x14ac:dyDescent="0.2">
      <c r="A27" s="24" t="s">
        <v>39</v>
      </c>
      <c r="B27" s="12">
        <f t="shared" si="3"/>
        <v>8816818.0200000014</v>
      </c>
      <c r="C27" s="12">
        <v>598703.63</v>
      </c>
      <c r="D27" s="12">
        <v>157908.88</v>
      </c>
      <c r="E27" s="14">
        <v>0</v>
      </c>
      <c r="F27" s="12">
        <v>526270.5</v>
      </c>
      <c r="G27" s="12">
        <v>536590.59</v>
      </c>
      <c r="H27" s="12">
        <v>156278.76</v>
      </c>
      <c r="I27" s="12">
        <v>172883.91</v>
      </c>
      <c r="J27" s="14">
        <v>88278.15</v>
      </c>
      <c r="K27" s="12">
        <v>373541.04</v>
      </c>
      <c r="L27" s="12">
        <v>467979.47</v>
      </c>
      <c r="M27" s="12">
        <v>3242316.52</v>
      </c>
      <c r="N27" s="12">
        <v>819913.75</v>
      </c>
      <c r="O27" s="12">
        <v>238436.36</v>
      </c>
      <c r="P27" s="12">
        <v>775388.69</v>
      </c>
      <c r="Q27" s="12">
        <v>44241.71</v>
      </c>
      <c r="R27" s="12">
        <v>459559.09</v>
      </c>
      <c r="S27" s="12">
        <v>158526.97</v>
      </c>
      <c r="U27" s="13"/>
    </row>
    <row r="28" spans="1:21" ht="12.75" x14ac:dyDescent="0.2">
      <c r="A28" s="24" t="s">
        <v>40</v>
      </c>
      <c r="B28" s="12">
        <f t="shared" si="3"/>
        <v>2579008.16</v>
      </c>
      <c r="C28" s="12">
        <v>180365.38</v>
      </c>
      <c r="D28" s="12">
        <v>53840.56</v>
      </c>
      <c r="E28" s="14">
        <v>0</v>
      </c>
      <c r="F28" s="12">
        <v>82292.100000000006</v>
      </c>
      <c r="G28" s="12">
        <v>187521.45</v>
      </c>
      <c r="H28" s="12">
        <v>69673.78</v>
      </c>
      <c r="I28" s="12">
        <v>26295.62</v>
      </c>
      <c r="J28" s="14">
        <v>19070.8</v>
      </c>
      <c r="K28" s="12">
        <v>166336.85</v>
      </c>
      <c r="L28" s="12">
        <v>141039.29999999999</v>
      </c>
      <c r="M28" s="12">
        <v>802784.62</v>
      </c>
      <c r="N28" s="12">
        <v>359361.76</v>
      </c>
      <c r="O28" s="12">
        <v>50309.03</v>
      </c>
      <c r="P28" s="12">
        <v>194829.33</v>
      </c>
      <c r="Q28" s="12">
        <v>13009.31</v>
      </c>
      <c r="R28" s="12">
        <v>200531.22</v>
      </c>
      <c r="S28" s="12">
        <v>31747.05</v>
      </c>
      <c r="U28" s="13"/>
    </row>
    <row r="29" spans="1:21" ht="12.75" x14ac:dyDescent="0.2">
      <c r="A29" s="24" t="s">
        <v>30</v>
      </c>
      <c r="B29" s="12">
        <f>SUM(C29:S29)</f>
        <v>18086259.669999998</v>
      </c>
      <c r="C29" s="12">
        <v>954078.08</v>
      </c>
      <c r="D29" s="12">
        <v>473352.65</v>
      </c>
      <c r="E29" s="14">
        <v>0</v>
      </c>
      <c r="F29" s="12">
        <v>715341.61</v>
      </c>
      <c r="G29" s="12">
        <v>1172432.6499999999</v>
      </c>
      <c r="H29" s="12">
        <v>556574.71999999997</v>
      </c>
      <c r="I29" s="12">
        <v>248023.28</v>
      </c>
      <c r="J29" s="14">
        <v>100193.01</v>
      </c>
      <c r="K29" s="12">
        <v>1046682.52</v>
      </c>
      <c r="L29" s="12">
        <v>866097.05</v>
      </c>
      <c r="M29" s="12">
        <v>7144675.71</v>
      </c>
      <c r="N29" s="12">
        <v>1725336.24</v>
      </c>
      <c r="O29" s="12">
        <v>368884.03</v>
      </c>
      <c r="P29" s="12">
        <v>1335962.2</v>
      </c>
      <c r="Q29" s="12">
        <v>55898.7</v>
      </c>
      <c r="R29" s="12">
        <v>1062879.6299999999</v>
      </c>
      <c r="S29" s="12">
        <v>259847.59</v>
      </c>
      <c r="U29" s="13"/>
    </row>
    <row r="30" spans="1:21" ht="24" customHeight="1" x14ac:dyDescent="0.2">
      <c r="A30" s="25" t="s">
        <v>41</v>
      </c>
      <c r="B30" s="12">
        <f>SUM(B23:B29)</f>
        <v>140677817.84</v>
      </c>
      <c r="C30" s="12">
        <f>SUM(C23:C29)</f>
        <v>6391227.7699999996</v>
      </c>
      <c r="D30" s="12">
        <f t="shared" ref="D30:S30" si="4">SUM(D23:D29)</f>
        <v>3178138.04</v>
      </c>
      <c r="E30" s="12">
        <f t="shared" si="4"/>
        <v>9284893.3599999994</v>
      </c>
      <c r="F30" s="12">
        <f t="shared" si="4"/>
        <v>5634993.71</v>
      </c>
      <c r="G30" s="12">
        <f t="shared" si="4"/>
        <v>8526631.9999999981</v>
      </c>
      <c r="H30" s="12">
        <f t="shared" si="4"/>
        <v>3692600.42</v>
      </c>
      <c r="I30" s="12">
        <f t="shared" si="4"/>
        <v>1900573.79</v>
      </c>
      <c r="J30" s="14">
        <f t="shared" si="4"/>
        <v>955894.58000000007</v>
      </c>
      <c r="K30" s="12">
        <f t="shared" si="4"/>
        <v>7871080.8000000007</v>
      </c>
      <c r="L30" s="12">
        <f t="shared" si="4"/>
        <v>5686701.3599999994</v>
      </c>
      <c r="M30" s="12">
        <f t="shared" si="4"/>
        <v>50608245.480000004</v>
      </c>
      <c r="N30" s="12">
        <f t="shared" si="4"/>
        <v>12267629.469999999</v>
      </c>
      <c r="O30" s="12">
        <f t="shared" si="4"/>
        <v>3567991.46</v>
      </c>
      <c r="P30" s="12">
        <f t="shared" si="4"/>
        <v>11435178.619999999</v>
      </c>
      <c r="Q30" s="12">
        <f t="shared" si="4"/>
        <v>445282.99000000005</v>
      </c>
      <c r="R30" s="12">
        <f t="shared" si="4"/>
        <v>7242969.0599999987</v>
      </c>
      <c r="S30" s="12">
        <f t="shared" si="4"/>
        <v>1987784.93</v>
      </c>
      <c r="U30" s="13"/>
    </row>
    <row r="31" spans="1:21" ht="12.75" x14ac:dyDescent="0.2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21" ht="12.75" x14ac:dyDescent="0.2">
      <c r="A32" s="2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ht="12.75" x14ac:dyDescent="0.2">
      <c r="A33" s="29" t="s">
        <v>42</v>
      </c>
      <c r="B33" s="27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2.75" x14ac:dyDescent="0.2">
      <c r="A34" s="29"/>
    </row>
    <row r="36" spans="1:19" ht="32.25" customHeight="1" x14ac:dyDescent="0.25">
      <c r="A36" s="3"/>
    </row>
    <row r="38" spans="1:19" ht="15" x14ac:dyDescent="0.25">
      <c r="A38" s="3"/>
    </row>
    <row r="39" spans="1:19" ht="15" x14ac:dyDescent="0.25">
      <c r="A39" s="3"/>
    </row>
    <row r="43" spans="1:19" ht="18" customHeight="1" x14ac:dyDescent="0.2"/>
  </sheetData>
  <mergeCells count="3">
    <mergeCell ref="A3:I3"/>
    <mergeCell ref="A1:I1"/>
    <mergeCell ref="A2:I2"/>
  </mergeCells>
  <printOptions horizontalCentered="1"/>
  <pageMargins left="1" right="1" top="1" bottom="1" header="0.5" footer="0.5"/>
  <pageSetup scale="88" firstPageNumber="104" fitToWidth="2" pageOrder="overThenDown" orientation="landscape" useFirstPageNumber="1" r:id="rId1"/>
  <headerFooter alignWithMargins="0">
    <oddHeader>&amp;C&amp;"Arial,Italic"&amp;9Table 20</oddHeader>
    <oddFooter>&amp;L&amp;"Arial,Regular"&amp;9&amp;K03-021      ~County of San Diego~&amp;C&amp;"Calibri,Regular"105</oddFooter>
    <firstFooter>&amp;C104</firstFooter>
  </headerFooter>
  <colBreaks count="2" manualBreakCount="2">
    <brk id="5" max="1048575" man="1"/>
    <brk id="15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ROPS (Jan-Jun)</vt:lpstr>
      <vt:lpstr>'ROPS (Jan-Jun)'!Print_Area</vt:lpstr>
    </vt:vector>
  </TitlesOfParts>
  <Company>County of San Diego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Granpil, Erika O</dc:creator>
  <cp:lastModifiedBy>Greene, Rebecca</cp:lastModifiedBy>
  <cp:lastPrinted>2023-07-26T23:20:55Z</cp:lastPrinted>
  <dcterms:created xsi:type="dcterms:W3CDTF">2023-03-01T23:47:49Z</dcterms:created>
  <dcterms:modified xsi:type="dcterms:W3CDTF">2023-07-26T23:24:13Z</dcterms:modified>
</cp:coreProperties>
</file>